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160 Points at AKV" sheetId="1" r:id="rId1"/>
    <sheet name="160 Points at OKW" sheetId="2" r:id="rId2"/>
  </sheets>
  <definedNames/>
  <calcPr fullCalcOnLoad="1"/>
</workbook>
</file>

<file path=xl/sharedStrings.xml><?xml version="1.0" encoding="utf-8"?>
<sst xmlns="http://schemas.openxmlformats.org/spreadsheetml/2006/main" count="118" uniqueCount="36">
  <si>
    <t># points</t>
  </si>
  <si>
    <t>Balance</t>
  </si>
  <si>
    <t>Dues</t>
  </si>
  <si>
    <t>Remaining</t>
  </si>
  <si>
    <t>Assumes cash cost of annual vacation is deducted from the invested amount each year.</t>
  </si>
  <si>
    <t>Rental</t>
  </si>
  <si>
    <t>every other year</t>
  </si>
  <si>
    <t>buy-in cost per pt.</t>
  </si>
  <si>
    <t>total buy-in amt</t>
  </si>
  <si>
    <t>starting dues/pt.</t>
  </si>
  <si>
    <t>dues increase</t>
  </si>
  <si>
    <t>cash rent increase</t>
  </si>
  <si>
    <t>pt rent increase</t>
  </si>
  <si>
    <t>Assumes 2008 buy-in of 160 points at $96/point, ownership ending January 31, 2057, starting dues of $4.71/pt and dues increase of 3.2% compounded annually.</t>
  </si>
  <si>
    <t>Assumes buy-in cost and annual dues would be invested each January 1 earning 7% compounded annually.</t>
  </si>
  <si>
    <t>interest earned</t>
  </si>
  <si>
    <t>10-Nt Wild Lodge</t>
  </si>
  <si>
    <t>Full Price Std Rm</t>
  </si>
  <si>
    <t>10-Nt Moderate</t>
  </si>
  <si>
    <t>Full Price Studio</t>
  </si>
  <si>
    <t>10-Nt Saratoga</t>
  </si>
  <si>
    <t>7-Nt Wild Lodge</t>
  </si>
  <si>
    <t>7-Nt Moderate</t>
  </si>
  <si>
    <t>Std Rm w/25% disc</t>
  </si>
  <si>
    <t>Std Rm w/20% disc</t>
  </si>
  <si>
    <t>Every Other Year</t>
  </si>
  <si>
    <t>"Remaining Balance" column represents projected amount left in the investment account at the end of each year.</t>
  </si>
  <si>
    <t>DVC purchase beats investing and paying cash for vacation if the "Remaining Balance" column goes negative before the ownership ends.</t>
  </si>
  <si>
    <t>Cash cost of resort stays assumes Regular Season and includes current 12.5% tax rate (no allowance for tax increases) and 3.2% compounded annual rate increase.</t>
  </si>
  <si>
    <t>Point rental scenarios assume renting 160 points at $11/pt in 2008 and rental costs increasing at 3.2% compounded annually.</t>
  </si>
  <si>
    <t>Analysis of Buying 160 DVC Points at Animal Kingdom Villas vs. Investing Same Costs and Paying Cash for Vacation</t>
  </si>
  <si>
    <t>Analysis of Buying 160 DVC Points at Old Key West (resale) vs. Investing Same Costs and Paying Cash for Vacation</t>
  </si>
  <si>
    <t>Assumes 2008 buy-in of 160 points at $81/point (including closing costs), ownership ending January 31, 2042, starting dues of $4.56/pt and dues increase of 3.2% compounded annually.</t>
  </si>
  <si>
    <t>Equivalent Point</t>
  </si>
  <si>
    <t>Equiv Point Rental</t>
  </si>
  <si>
    <t>Number of points, buy-in cost per point, starting dues, dues increase %, cash cost/points rental increase % and interest rate earned can be adjusted at right, to suit your own scenario.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</si>
</sst>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7" applyFont="1" applyAlignment="1">
      <alignment horizontal="center"/>
    </xf>
    <xf numFmtId="0" fontId="1" fillId="0" borderId="1" xfId="0" applyFont="1" applyBorder="1" applyAlignment="1">
      <alignment/>
    </xf>
    <xf numFmtId="44" fontId="1" fillId="0" borderId="1" xfId="17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4" fontId="1" fillId="0" borderId="1" xfId="17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44" fontId="2" fillId="0" borderId="1" xfId="17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4" fontId="1" fillId="0" borderId="0" xfId="17" applyFont="1" applyBorder="1" applyAlignment="1">
      <alignment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1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7" fontId="1" fillId="0" borderId="0" xfId="17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7109375" style="11" customWidth="1"/>
    <col min="3" max="3" width="14.7109375" style="0" customWidth="1"/>
    <col min="4" max="4" width="14.7109375" style="11" customWidth="1"/>
    <col min="5" max="6" width="14.7109375" style="17" customWidth="1"/>
    <col min="7" max="7" width="14.7109375" style="0" customWidth="1"/>
    <col min="8" max="8" width="14.7109375" style="11" customWidth="1"/>
    <col min="9" max="9" width="14.7109375" style="0" customWidth="1"/>
    <col min="10" max="10" width="14.7109375" style="11" customWidth="1"/>
    <col min="11" max="11" width="14.7109375" style="0" customWidth="1"/>
    <col min="12" max="12" width="14.7109375" style="11" customWidth="1"/>
    <col min="13" max="15" width="14.7109375" style="17" customWidth="1"/>
    <col min="16" max="16" width="14.7109375" style="11" customWidth="1"/>
    <col min="17" max="18" width="14.7109375" style="17" customWidth="1"/>
    <col min="19" max="19" width="14.7109375" style="0" customWidth="1"/>
    <col min="20" max="20" width="14.7109375" style="11" customWidth="1"/>
    <col min="21" max="22" width="14.7109375" style="0" customWidth="1"/>
  </cols>
  <sheetData>
    <row r="1" spans="1:20" ht="12.75">
      <c r="A1" s="14" t="s">
        <v>30</v>
      </c>
      <c r="B1" s="14"/>
      <c r="C1" s="14"/>
      <c r="D1" s="14"/>
      <c r="E1" s="14"/>
      <c r="F1" s="14"/>
      <c r="G1" s="14"/>
      <c r="H1" s="14"/>
      <c r="I1" s="15"/>
      <c r="J1" s="15"/>
      <c r="K1" s="18" t="s">
        <v>0</v>
      </c>
      <c r="L1" s="17"/>
      <c r="S1" s="17"/>
      <c r="T1" s="17"/>
    </row>
    <row r="2" spans="2:20" ht="12.75">
      <c r="B2" s="15"/>
      <c r="C2" s="15"/>
      <c r="D2" s="15"/>
      <c r="E2" s="15"/>
      <c r="F2" s="15"/>
      <c r="G2" s="14"/>
      <c r="H2" s="14"/>
      <c r="I2" s="15"/>
      <c r="J2" s="15"/>
      <c r="K2" s="29">
        <v>160</v>
      </c>
      <c r="L2" s="17"/>
      <c r="S2" s="17"/>
      <c r="T2" s="17"/>
    </row>
    <row r="3" spans="1:20" ht="12.75">
      <c r="A3" s="15" t="s">
        <v>13</v>
      </c>
      <c r="B3" s="15"/>
      <c r="C3" s="15"/>
      <c r="D3" s="15"/>
      <c r="E3" s="15"/>
      <c r="F3" s="15"/>
      <c r="G3" s="14"/>
      <c r="H3" s="14"/>
      <c r="I3" s="15"/>
      <c r="J3" s="15"/>
      <c r="K3" s="18" t="s">
        <v>7</v>
      </c>
      <c r="L3" s="17"/>
      <c r="P3" s="17"/>
      <c r="S3" s="17"/>
      <c r="T3" s="17"/>
    </row>
    <row r="4" spans="2:20" ht="12.75">
      <c r="B4" s="19"/>
      <c r="C4" s="15"/>
      <c r="D4" s="15"/>
      <c r="E4" s="15"/>
      <c r="F4" s="15"/>
      <c r="G4" s="14"/>
      <c r="H4" s="14"/>
      <c r="I4" s="17"/>
      <c r="J4" s="17"/>
      <c r="K4" s="20">
        <v>96</v>
      </c>
      <c r="L4" s="17"/>
      <c r="P4" s="17"/>
      <c r="S4" s="17"/>
      <c r="T4" s="17"/>
    </row>
    <row r="5" spans="1:20" ht="12.75">
      <c r="A5" s="15" t="s">
        <v>14</v>
      </c>
      <c r="B5" s="19"/>
      <c r="C5" s="15"/>
      <c r="D5" s="15"/>
      <c r="E5" s="15"/>
      <c r="F5" s="15"/>
      <c r="G5" s="14"/>
      <c r="H5" s="14"/>
      <c r="I5" s="17"/>
      <c r="J5" s="17"/>
      <c r="K5" s="18" t="s">
        <v>8</v>
      </c>
      <c r="L5" s="17"/>
      <c r="P5" s="17"/>
      <c r="S5" s="17"/>
      <c r="T5" s="17"/>
    </row>
    <row r="6" spans="1:20" ht="12.75">
      <c r="A6" s="15" t="s">
        <v>4</v>
      </c>
      <c r="B6" s="19"/>
      <c r="C6" s="15"/>
      <c r="D6" s="15"/>
      <c r="E6" s="15"/>
      <c r="F6" s="15"/>
      <c r="G6" s="14"/>
      <c r="H6" s="14"/>
      <c r="I6" s="17"/>
      <c r="J6" s="17"/>
      <c r="K6" s="30">
        <f>(K2*K4)</f>
        <v>15360</v>
      </c>
      <c r="L6" s="17"/>
      <c r="P6" s="17"/>
      <c r="S6" s="17"/>
      <c r="T6" s="17"/>
    </row>
    <row r="7" spans="1:20" ht="12.75">
      <c r="A7" s="15" t="s">
        <v>26</v>
      </c>
      <c r="B7" s="19"/>
      <c r="C7" s="15"/>
      <c r="D7" s="15"/>
      <c r="E7" s="15"/>
      <c r="F7" s="15"/>
      <c r="G7" s="14"/>
      <c r="H7" s="14"/>
      <c r="I7" s="17"/>
      <c r="J7" s="15"/>
      <c r="K7" s="18" t="s">
        <v>9</v>
      </c>
      <c r="L7" s="17"/>
      <c r="P7" s="17"/>
      <c r="S7" s="17"/>
      <c r="T7" s="17"/>
    </row>
    <row r="8" spans="2:20" ht="12.75">
      <c r="B8" s="19"/>
      <c r="C8" s="15"/>
      <c r="D8" s="15"/>
      <c r="E8" s="15"/>
      <c r="F8" s="15"/>
      <c r="G8" s="14"/>
      <c r="H8" s="14"/>
      <c r="I8" s="17"/>
      <c r="J8" s="15"/>
      <c r="K8" s="20">
        <v>4.71</v>
      </c>
      <c r="L8" s="17"/>
      <c r="P8" s="17"/>
      <c r="S8" s="17"/>
      <c r="T8" s="17"/>
    </row>
    <row r="9" spans="1:20" ht="12.75">
      <c r="A9" s="15" t="s">
        <v>28</v>
      </c>
      <c r="B9" s="19"/>
      <c r="C9" s="15"/>
      <c r="D9" s="15"/>
      <c r="E9" s="15"/>
      <c r="F9" s="15"/>
      <c r="G9" s="14"/>
      <c r="H9" s="14"/>
      <c r="I9" s="17"/>
      <c r="J9" s="15"/>
      <c r="K9" s="18" t="s">
        <v>10</v>
      </c>
      <c r="L9" s="17"/>
      <c r="P9" s="17"/>
      <c r="S9" s="17"/>
      <c r="T9" s="17"/>
    </row>
    <row r="10" spans="1:20" ht="12.75">
      <c r="A10" s="15" t="s">
        <v>29</v>
      </c>
      <c r="B10" s="16"/>
      <c r="C10" s="16"/>
      <c r="D10" s="16"/>
      <c r="E10" s="16"/>
      <c r="F10" s="16"/>
      <c r="G10" s="16"/>
      <c r="H10" s="16"/>
      <c r="I10" s="17"/>
      <c r="J10" s="15"/>
      <c r="K10" s="22">
        <v>0.032</v>
      </c>
      <c r="L10" s="17"/>
      <c r="P10" s="17"/>
      <c r="S10" s="17"/>
      <c r="T10" s="17"/>
    </row>
    <row r="11" spans="1:20" ht="12.75">
      <c r="A11" s="21"/>
      <c r="B11" s="16"/>
      <c r="C11" s="16"/>
      <c r="D11" s="16"/>
      <c r="E11" s="16"/>
      <c r="F11" s="16"/>
      <c r="G11" s="16"/>
      <c r="H11" s="16"/>
      <c r="I11" s="17"/>
      <c r="J11" s="15"/>
      <c r="K11" s="18" t="s">
        <v>11</v>
      </c>
      <c r="L11" s="17"/>
      <c r="P11" s="17"/>
      <c r="S11" s="17"/>
      <c r="T11" s="17"/>
    </row>
    <row r="12" spans="1:20" ht="12.75">
      <c r="A12" s="25" t="s">
        <v>27</v>
      </c>
      <c r="B12" s="16"/>
      <c r="C12" s="16"/>
      <c r="D12" s="16"/>
      <c r="E12" s="16"/>
      <c r="F12" s="16"/>
      <c r="G12" s="16"/>
      <c r="H12" s="16"/>
      <c r="I12" s="17"/>
      <c r="J12" s="15"/>
      <c r="K12" s="22">
        <v>0.032</v>
      </c>
      <c r="L12" s="17"/>
      <c r="P12" s="17"/>
      <c r="S12" s="17"/>
      <c r="T12" s="17"/>
    </row>
    <row r="13" spans="1:20" ht="12.75">
      <c r="A13" s="17"/>
      <c r="B13" s="16"/>
      <c r="C13" s="16"/>
      <c r="D13" s="16"/>
      <c r="E13" s="16"/>
      <c r="F13" s="16"/>
      <c r="G13" s="16"/>
      <c r="H13" s="16"/>
      <c r="I13" s="15"/>
      <c r="J13" s="15"/>
      <c r="K13" s="18" t="s">
        <v>12</v>
      </c>
      <c r="L13" s="17"/>
      <c r="P13" s="17"/>
      <c r="S13" s="17"/>
      <c r="T13" s="17"/>
    </row>
    <row r="14" spans="1:20" ht="12.75">
      <c r="A14" s="23" t="s">
        <v>35</v>
      </c>
      <c r="B14" s="16"/>
      <c r="C14" s="16"/>
      <c r="D14" s="16"/>
      <c r="E14" s="16"/>
      <c r="F14" s="16"/>
      <c r="G14" s="16"/>
      <c r="H14" s="16"/>
      <c r="I14" s="15"/>
      <c r="J14" s="15"/>
      <c r="K14" s="22">
        <v>0.032</v>
      </c>
      <c r="L14" s="17"/>
      <c r="P14" s="17"/>
      <c r="S14" s="17"/>
      <c r="T14" s="17"/>
    </row>
    <row r="15" spans="1:20" ht="12.75">
      <c r="A15" s="23"/>
      <c r="B15" s="16"/>
      <c r="C15" s="16"/>
      <c r="D15" s="16"/>
      <c r="E15" s="16"/>
      <c r="F15" s="16"/>
      <c r="G15" s="16"/>
      <c r="H15" s="16"/>
      <c r="I15" s="15"/>
      <c r="J15" s="15"/>
      <c r="K15" s="18" t="s">
        <v>15</v>
      </c>
      <c r="L15" s="17"/>
      <c r="P15" s="17"/>
      <c r="S15" s="17"/>
      <c r="T15" s="17"/>
    </row>
    <row r="16" spans="1:20" ht="12.75">
      <c r="A16" s="16"/>
      <c r="B16" s="16"/>
      <c r="C16" s="16"/>
      <c r="D16" s="16"/>
      <c r="E16" s="16"/>
      <c r="F16" s="16"/>
      <c r="G16" s="16"/>
      <c r="H16" s="16"/>
      <c r="I16" s="15"/>
      <c r="J16" s="15"/>
      <c r="K16" s="24">
        <v>0.07</v>
      </c>
      <c r="L16" s="15"/>
      <c r="M16" s="15"/>
      <c r="N16" s="15"/>
      <c r="O16" s="15"/>
      <c r="P16" s="15"/>
      <c r="Q16" s="15"/>
      <c r="R16" s="15"/>
      <c r="S16" s="17"/>
      <c r="T16" s="17"/>
    </row>
    <row r="17" spans="1:22" ht="12.75">
      <c r="A17" s="3"/>
      <c r="B17" s="8"/>
      <c r="C17" s="3"/>
      <c r="D17" s="8"/>
      <c r="E17" s="5" t="s">
        <v>20</v>
      </c>
      <c r="F17" s="8"/>
      <c r="G17" s="3"/>
      <c r="H17" s="8"/>
      <c r="I17" s="1"/>
      <c r="J17" s="6"/>
      <c r="K17" s="26"/>
      <c r="L17" s="27"/>
      <c r="M17" s="28"/>
      <c r="N17" s="27"/>
      <c r="O17" s="28"/>
      <c r="P17" s="27"/>
      <c r="Q17" s="28"/>
      <c r="R17" s="27"/>
      <c r="S17" s="1"/>
      <c r="T17" s="6"/>
      <c r="U17" s="1"/>
      <c r="V17" s="6"/>
    </row>
    <row r="18" spans="1:22" ht="12.75">
      <c r="A18" s="1"/>
      <c r="B18" s="9"/>
      <c r="C18" s="5" t="s">
        <v>20</v>
      </c>
      <c r="D18" s="12" t="s">
        <v>3</v>
      </c>
      <c r="E18" s="5" t="s">
        <v>19</v>
      </c>
      <c r="F18" s="12" t="s">
        <v>3</v>
      </c>
      <c r="G18" s="5" t="s">
        <v>16</v>
      </c>
      <c r="H18" s="12" t="s">
        <v>3</v>
      </c>
      <c r="I18" s="5" t="s">
        <v>16</v>
      </c>
      <c r="J18" s="12" t="s">
        <v>3</v>
      </c>
      <c r="K18" s="5" t="s">
        <v>21</v>
      </c>
      <c r="L18" s="12" t="s">
        <v>3</v>
      </c>
      <c r="M18" s="5" t="s">
        <v>18</v>
      </c>
      <c r="N18" s="12" t="s">
        <v>3</v>
      </c>
      <c r="O18" s="5" t="s">
        <v>18</v>
      </c>
      <c r="P18" s="12" t="s">
        <v>3</v>
      </c>
      <c r="Q18" s="5" t="s">
        <v>22</v>
      </c>
      <c r="R18" s="12" t="s">
        <v>3</v>
      </c>
      <c r="S18" s="5" t="s">
        <v>33</v>
      </c>
      <c r="T18" s="12" t="s">
        <v>3</v>
      </c>
      <c r="U18" s="5" t="s">
        <v>34</v>
      </c>
      <c r="V18" s="12" t="s">
        <v>3</v>
      </c>
    </row>
    <row r="19" spans="1:22" ht="12.75">
      <c r="A19" s="4" t="s">
        <v>2</v>
      </c>
      <c r="B19" s="10"/>
      <c r="C19" s="5" t="s">
        <v>19</v>
      </c>
      <c r="D19" s="13" t="s">
        <v>1</v>
      </c>
      <c r="E19" s="4" t="s">
        <v>6</v>
      </c>
      <c r="F19" s="13" t="s">
        <v>1</v>
      </c>
      <c r="G19" s="4" t="s">
        <v>17</v>
      </c>
      <c r="H19" s="13" t="s">
        <v>1</v>
      </c>
      <c r="I19" s="4" t="s">
        <v>23</v>
      </c>
      <c r="J19" s="13" t="s">
        <v>1</v>
      </c>
      <c r="K19" s="4" t="s">
        <v>17</v>
      </c>
      <c r="L19" s="13" t="s">
        <v>1</v>
      </c>
      <c r="M19" s="4" t="s">
        <v>17</v>
      </c>
      <c r="N19" s="13" t="s">
        <v>1</v>
      </c>
      <c r="O19" s="4" t="s">
        <v>24</v>
      </c>
      <c r="P19" s="13" t="s">
        <v>1</v>
      </c>
      <c r="Q19" s="4" t="s">
        <v>17</v>
      </c>
      <c r="R19" s="13" t="s">
        <v>1</v>
      </c>
      <c r="S19" s="4" t="s">
        <v>5</v>
      </c>
      <c r="T19" s="13" t="s">
        <v>1</v>
      </c>
      <c r="U19" s="4" t="s">
        <v>25</v>
      </c>
      <c r="V19" s="13" t="s">
        <v>1</v>
      </c>
    </row>
    <row r="20" spans="1:22" ht="12.75">
      <c r="A20" s="3">
        <v>2008</v>
      </c>
      <c r="B20" s="7">
        <f>(K2*K8)</f>
        <v>753.6</v>
      </c>
      <c r="C20" s="2">
        <v>3543.75</v>
      </c>
      <c r="D20" s="7">
        <f>($K$6+B20)-C20</f>
        <v>12569.85</v>
      </c>
      <c r="E20" s="2">
        <v>3543.75</v>
      </c>
      <c r="F20" s="7">
        <f>($K$6+B20)-E20</f>
        <v>12569.85</v>
      </c>
      <c r="G20" s="2">
        <v>3093.75</v>
      </c>
      <c r="H20" s="7">
        <f>($K$6+B20)-G20</f>
        <v>13019.85</v>
      </c>
      <c r="I20" s="2">
        <v>2320.31</v>
      </c>
      <c r="J20" s="7">
        <f>($K$6+B20)-I20</f>
        <v>13793.29</v>
      </c>
      <c r="K20" s="2">
        <v>2165.63</v>
      </c>
      <c r="L20" s="7">
        <f>($K$6+B20)-K20</f>
        <v>13947.970000000001</v>
      </c>
      <c r="M20" s="2">
        <v>1878.75</v>
      </c>
      <c r="N20" s="7">
        <f>($K$6+B20)-M20</f>
        <v>14234.85</v>
      </c>
      <c r="O20" s="2">
        <v>1503</v>
      </c>
      <c r="P20" s="7">
        <f>($K$6+B20)-O20</f>
        <v>14610.6</v>
      </c>
      <c r="Q20" s="2">
        <v>1321.88</v>
      </c>
      <c r="R20" s="7">
        <f>($K$6+B20)-Q20</f>
        <v>14791.720000000001</v>
      </c>
      <c r="S20" s="2">
        <f>$K$2*11</f>
        <v>1760</v>
      </c>
      <c r="T20" s="7">
        <f>($K$6+B20)-S20</f>
        <v>14353.6</v>
      </c>
      <c r="U20" s="2">
        <f>$K$2*11</f>
        <v>1760</v>
      </c>
      <c r="V20" s="7">
        <f>($K$6+B20)-U20</f>
        <v>14353.6</v>
      </c>
    </row>
    <row r="21" spans="1:22" ht="12.75">
      <c r="A21" s="3">
        <f aca="true" t="shared" si="0" ref="A21:A69">A20+1</f>
        <v>2009</v>
      </c>
      <c r="B21" s="7">
        <f>B20+(B20*K10)</f>
        <v>777.7152</v>
      </c>
      <c r="C21" s="2">
        <f>C20+(C20*$K$12)</f>
        <v>3657.15</v>
      </c>
      <c r="D21" s="7">
        <f>(D20+B21)*(1+$K$16)-C21</f>
        <v>10624.744764000003</v>
      </c>
      <c r="E21" s="2">
        <v>0</v>
      </c>
      <c r="F21" s="7">
        <f aca="true" t="shared" si="1" ref="F21:F52">(F20+B21)*(1+$K$16)-E21</f>
        <v>14281.894764000002</v>
      </c>
      <c r="G21" s="2">
        <f>G20+(G20*$K$12)</f>
        <v>3192.75</v>
      </c>
      <c r="H21" s="7">
        <f>(H20+B21)*(1+$K$16)-G21</f>
        <v>11570.644764000002</v>
      </c>
      <c r="I21" s="2">
        <f>I20+(I20*$K$12)</f>
        <v>2394.55992</v>
      </c>
      <c r="J21" s="7">
        <f aca="true" t="shared" si="2" ref="J21:J52">(J20+B21)*(1+$K$16)-I21</f>
        <v>13196.415644000002</v>
      </c>
      <c r="K21" s="2">
        <f>K20+(K20*$K$12)</f>
        <v>2234.93016</v>
      </c>
      <c r="L21" s="7">
        <f>(L20+$B21)*(1+$K$16)-K21</f>
        <v>13521.553004000003</v>
      </c>
      <c r="M21" s="2">
        <f>M20+(M20*$K$12)</f>
        <v>1938.87</v>
      </c>
      <c r="N21" s="7">
        <f aca="true" t="shared" si="3" ref="N21:N52">(N20+B21)*(1+$K$16)-M21</f>
        <v>14124.574764</v>
      </c>
      <c r="O21" s="2">
        <f>O20+(O20*$K$12)</f>
        <v>1551.096</v>
      </c>
      <c r="P21" s="7">
        <f>(P20+$B21)*(1+$K$16)-O21</f>
        <v>14914.401264000002</v>
      </c>
      <c r="Q21" s="2">
        <f>Q20+(Q20*$K$12)</f>
        <v>1364.1801600000001</v>
      </c>
      <c r="R21" s="7">
        <f>(R20+$B21)*(1+$K$16)-Q21</f>
        <v>15295.115504000001</v>
      </c>
      <c r="S21" s="2">
        <f>S20+(S20*$K$14)</f>
        <v>1816.32</v>
      </c>
      <c r="T21" s="7">
        <f aca="true" t="shared" si="4" ref="T21:T52">(T20+B21)*(1+$K$16)-S21</f>
        <v>14374.187264000002</v>
      </c>
      <c r="U21" s="2">
        <v>0</v>
      </c>
      <c r="V21" s="7">
        <f>(V20+$B21)*(1+$K$16)-U21</f>
        <v>16190.507264000002</v>
      </c>
    </row>
    <row r="22" spans="1:22" ht="12.75">
      <c r="A22" s="3">
        <f t="shared" si="0"/>
        <v>2010</v>
      </c>
      <c r="B22" s="7">
        <f>B21+(B21*K10)</f>
        <v>802.6020864</v>
      </c>
      <c r="C22" s="2">
        <f aca="true" t="shared" si="5" ref="C22:C69">C21+(C21*$K$12)</f>
        <v>3774.1788</v>
      </c>
      <c r="D22" s="7">
        <f aca="true" t="shared" si="6" ref="D22:D69">(D21+B22)*(1+$K$16)-C22</f>
        <v>8453.082329928004</v>
      </c>
      <c r="E22" s="2">
        <f>C22</f>
        <v>3774.1788</v>
      </c>
      <c r="F22" s="7">
        <f t="shared" si="1"/>
        <v>12366.232829928003</v>
      </c>
      <c r="G22" s="2">
        <f aca="true" t="shared" si="7" ref="G22:G69">G21+(G21*$K$12)</f>
        <v>3294.918</v>
      </c>
      <c r="H22" s="7">
        <f aca="true" t="shared" si="8" ref="H22:H69">(H21+B22)*(1+$K$16)-G22</f>
        <v>9944.456129928003</v>
      </c>
      <c r="I22" s="2">
        <f aca="true" t="shared" si="9" ref="I22:I69">I21+(I21*$K$12)</f>
        <v>2471.1858374400003</v>
      </c>
      <c r="J22" s="7">
        <f t="shared" si="2"/>
        <v>12507.763134088003</v>
      </c>
      <c r="K22" s="2">
        <f aca="true" t="shared" si="10" ref="K22:K69">K21+(K21*$K$12)</f>
        <v>2306.44792512</v>
      </c>
      <c r="L22" s="7">
        <f aca="true" t="shared" si="11" ref="L22:L69">(L21+$B22)*(1+$K$16)-K22</f>
        <v>13020.398021608005</v>
      </c>
      <c r="M22" s="2">
        <f aca="true" t="shared" si="12" ref="M22:M69">M21+(M21*$K$12)</f>
        <v>2000.91384</v>
      </c>
      <c r="N22" s="7">
        <f t="shared" si="3"/>
        <v>13971.165389928003</v>
      </c>
      <c r="O22" s="2">
        <f aca="true" t="shared" si="13" ref="O22:O69">O21+(O21*$K$12)</f>
        <v>1600.731072</v>
      </c>
      <c r="P22" s="7">
        <f aca="true" t="shared" si="14" ref="P22:P69">(P21+$B22)*(1+$K$16)-O22</f>
        <v>15216.462512928001</v>
      </c>
      <c r="Q22" s="2">
        <f aca="true" t="shared" si="15" ref="Q22:Q69">Q21+(Q21*$K$12)</f>
        <v>1407.83392512</v>
      </c>
      <c r="R22" s="7">
        <f aca="true" t="shared" si="16" ref="R22:R69">(R21+$B22)*(1+$K$16)-Q22</f>
        <v>15816.723896608002</v>
      </c>
      <c r="S22" s="2">
        <f aca="true" t="shared" si="17" ref="S22:S69">S21+(S21*$K$14)</f>
        <v>1874.4422399999999</v>
      </c>
      <c r="T22" s="7">
        <f t="shared" si="4"/>
        <v>14364.722364928002</v>
      </c>
      <c r="U22" s="2">
        <f>S22</f>
        <v>1874.4422399999999</v>
      </c>
      <c r="V22" s="7">
        <f aca="true" t="shared" si="18" ref="V22:V69">(V21+$B22)*(1+$K$16)-U22</f>
        <v>16308.184764928003</v>
      </c>
    </row>
    <row r="23" spans="1:22" ht="12.75">
      <c r="A23" s="3">
        <f t="shared" si="0"/>
        <v>2011</v>
      </c>
      <c r="B23" s="7">
        <f>B22+(B22*K10)</f>
        <v>828.2853531648</v>
      </c>
      <c r="C23" s="2">
        <f t="shared" si="5"/>
        <v>3894.9525216</v>
      </c>
      <c r="D23" s="7">
        <f t="shared" si="6"/>
        <v>6036.1108993093</v>
      </c>
      <c r="E23" s="2">
        <v>0</v>
      </c>
      <c r="F23" s="7">
        <f t="shared" si="1"/>
        <v>14118.1344559093</v>
      </c>
      <c r="G23" s="2">
        <f t="shared" si="7"/>
        <v>3400.355376</v>
      </c>
      <c r="H23" s="7">
        <f t="shared" si="8"/>
        <v>8126.478010909301</v>
      </c>
      <c r="I23" s="2">
        <f t="shared" si="9"/>
        <v>2550.2637842380805</v>
      </c>
      <c r="J23" s="7">
        <f t="shared" si="2"/>
        <v>11719.308097122419</v>
      </c>
      <c r="K23" s="2">
        <f t="shared" si="10"/>
        <v>2380.25425872384</v>
      </c>
      <c r="L23" s="7">
        <f t="shared" si="11"/>
        <v>12437.836952283062</v>
      </c>
      <c r="M23" s="2">
        <f t="shared" si="12"/>
        <v>2064.94308288</v>
      </c>
      <c r="N23" s="7">
        <f t="shared" si="3"/>
        <v>13770.4692122293</v>
      </c>
      <c r="O23" s="2">
        <f t="shared" si="13"/>
        <v>1651.954466304</v>
      </c>
      <c r="P23" s="7">
        <f t="shared" si="14"/>
        <v>15515.9257504153</v>
      </c>
      <c r="Q23" s="2">
        <f t="shared" si="15"/>
        <v>1452.88461072384</v>
      </c>
      <c r="R23" s="7">
        <f t="shared" si="16"/>
        <v>16357.27528653306</v>
      </c>
      <c r="S23" s="2">
        <f t="shared" si="17"/>
        <v>1934.4243916799999</v>
      </c>
      <c r="T23" s="7">
        <f t="shared" si="4"/>
        <v>14322.093866679299</v>
      </c>
      <c r="U23" s="2">
        <v>0</v>
      </c>
      <c r="V23" s="7">
        <f t="shared" si="18"/>
        <v>18336.0230263593</v>
      </c>
    </row>
    <row r="24" spans="1:22" ht="12.75">
      <c r="A24" s="3">
        <f t="shared" si="0"/>
        <v>2012</v>
      </c>
      <c r="B24" s="7">
        <f>B23+(B23*K10)</f>
        <v>854.7904844660736</v>
      </c>
      <c r="C24" s="2">
        <f t="shared" si="5"/>
        <v>4019.5910022912003</v>
      </c>
      <c r="D24" s="7">
        <f t="shared" si="6"/>
        <v>3353.67347834845</v>
      </c>
      <c r="E24" s="2">
        <f>C24</f>
        <v>4019.5910022912003</v>
      </c>
      <c r="F24" s="7">
        <f t="shared" si="1"/>
        <v>12001.438683910448</v>
      </c>
      <c r="G24" s="2">
        <f t="shared" si="7"/>
        <v>3509.166748032</v>
      </c>
      <c r="H24" s="7">
        <f t="shared" si="8"/>
        <v>6100.79054201965</v>
      </c>
      <c r="I24" s="2">
        <f t="shared" si="9"/>
        <v>2631.872225333699</v>
      </c>
      <c r="J24" s="7">
        <f t="shared" si="2"/>
        <v>10822.413256965989</v>
      </c>
      <c r="K24" s="2">
        <f t="shared" si="10"/>
        <v>2456.4223950030027</v>
      </c>
      <c r="L24" s="7">
        <f t="shared" si="11"/>
        <v>11766.688962318573</v>
      </c>
      <c r="M24" s="2">
        <f t="shared" si="12"/>
        <v>2131.02126153216</v>
      </c>
      <c r="N24" s="7">
        <f t="shared" si="3"/>
        <v>13518.006613931891</v>
      </c>
      <c r="O24" s="2">
        <f t="shared" si="13"/>
        <v>1704.817009225728</v>
      </c>
      <c r="P24" s="7">
        <f t="shared" si="14"/>
        <v>15811.849362097342</v>
      </c>
      <c r="Q24" s="2">
        <f t="shared" si="15"/>
        <v>1499.376918267003</v>
      </c>
      <c r="R24" s="7">
        <f t="shared" si="16"/>
        <v>16917.533456702073</v>
      </c>
      <c r="S24" s="2">
        <f t="shared" si="17"/>
        <v>1996.3259722137598</v>
      </c>
      <c r="T24" s="7">
        <f t="shared" si="4"/>
        <v>14242.94028351179</v>
      </c>
      <c r="U24" s="2">
        <f>S24</f>
        <v>1996.3259722137598</v>
      </c>
      <c r="V24" s="7">
        <f t="shared" si="18"/>
        <v>18537.84448436939</v>
      </c>
    </row>
    <row r="25" spans="1:22" ht="12.75">
      <c r="A25" s="3">
        <f t="shared" si="0"/>
        <v>2013</v>
      </c>
      <c r="B25" s="7">
        <f>B24+(B24*K10)</f>
        <v>882.1437799689879</v>
      </c>
      <c r="C25" s="2">
        <f t="shared" si="5"/>
        <v>4148.217914364519</v>
      </c>
      <c r="D25" s="7">
        <f t="shared" si="6"/>
        <v>384.10655203514034</v>
      </c>
      <c r="E25" s="2">
        <v>0</v>
      </c>
      <c r="F25" s="7">
        <f t="shared" si="1"/>
        <v>13785.433236350998</v>
      </c>
      <c r="G25" s="2">
        <f t="shared" si="7"/>
        <v>3621.4600839690243</v>
      </c>
      <c r="H25" s="7">
        <f t="shared" si="8"/>
        <v>3850.2796405588183</v>
      </c>
      <c r="I25" s="2">
        <f t="shared" si="9"/>
        <v>2716.0921365443774</v>
      </c>
      <c r="J25" s="7">
        <f t="shared" si="2"/>
        <v>9807.78389297605</v>
      </c>
      <c r="K25" s="2">
        <f t="shared" si="10"/>
        <v>2535.027911643099</v>
      </c>
      <c r="L25" s="7">
        <f t="shared" si="11"/>
        <v>10999.223122604591</v>
      </c>
      <c r="M25" s="2">
        <f t="shared" si="12"/>
        <v>2199.213941901189</v>
      </c>
      <c r="N25" s="7">
        <f t="shared" si="3"/>
        <v>13208.946979572753</v>
      </c>
      <c r="O25" s="2">
        <f t="shared" si="13"/>
        <v>1759.3711535209513</v>
      </c>
      <c r="P25" s="7">
        <f t="shared" si="14"/>
        <v>16103.201508490023</v>
      </c>
      <c r="Q25" s="2">
        <f t="shared" si="15"/>
        <v>1547.3569796515471</v>
      </c>
      <c r="R25" s="7">
        <f t="shared" si="16"/>
        <v>17498.29766358649</v>
      </c>
      <c r="S25" s="2">
        <f t="shared" si="17"/>
        <v>2060.2084033246</v>
      </c>
      <c r="T25" s="7">
        <f t="shared" si="4"/>
        <v>14123.631544599833</v>
      </c>
      <c r="U25" s="2">
        <v>0</v>
      </c>
      <c r="V25" s="7">
        <f t="shared" si="18"/>
        <v>20779.387442842068</v>
      </c>
    </row>
    <row r="26" spans="1:22" ht="12.75">
      <c r="A26" s="3">
        <f t="shared" si="0"/>
        <v>2014</v>
      </c>
      <c r="B26" s="7">
        <f>B25+(B25*K10)</f>
        <v>910.3723809279956</v>
      </c>
      <c r="C26" s="2">
        <f t="shared" si="5"/>
        <v>4280.960887624184</v>
      </c>
      <c r="D26" s="7">
        <f t="shared" si="6"/>
        <v>-2895.868429353628</v>
      </c>
      <c r="E26" s="2">
        <f>C26</f>
        <v>4280.960887624184</v>
      </c>
      <c r="F26" s="7">
        <f t="shared" si="1"/>
        <v>11443.55112286434</v>
      </c>
      <c r="G26" s="2">
        <f t="shared" si="7"/>
        <v>3737.346806656033</v>
      </c>
      <c r="H26" s="7">
        <f t="shared" si="8"/>
        <v>1356.550856334858</v>
      </c>
      <c r="I26" s="2">
        <f t="shared" si="9"/>
        <v>2803.0070849137974</v>
      </c>
      <c r="J26" s="7">
        <f t="shared" si="2"/>
        <v>8665.420128163532</v>
      </c>
      <c r="K26" s="2">
        <f t="shared" si="10"/>
        <v>2616.148804815678</v>
      </c>
      <c r="L26" s="7">
        <f t="shared" si="11"/>
        <v>10127.118383964193</v>
      </c>
      <c r="M26" s="2">
        <f t="shared" si="12"/>
        <v>2269.5887880420273</v>
      </c>
      <c r="N26" s="7">
        <f t="shared" si="3"/>
        <v>12838.082927693775</v>
      </c>
      <c r="O26" s="2">
        <f t="shared" si="13"/>
        <v>1815.6710304336218</v>
      </c>
      <c r="P26" s="7">
        <f t="shared" si="14"/>
        <v>16388.853031243656</v>
      </c>
      <c r="Q26" s="2">
        <f t="shared" si="15"/>
        <v>1596.8724030003966</v>
      </c>
      <c r="R26" s="7">
        <f t="shared" si="16"/>
        <v>18100.404544630102</v>
      </c>
      <c r="S26" s="2">
        <f t="shared" si="17"/>
        <v>2126.135072230987</v>
      </c>
      <c r="T26" s="7">
        <f t="shared" si="4"/>
        <v>13960.249128083791</v>
      </c>
      <c r="U26" s="2">
        <f>S26</f>
        <v>2126.135072230987</v>
      </c>
      <c r="V26" s="7">
        <f t="shared" si="18"/>
        <v>21081.90793920298</v>
      </c>
    </row>
    <row r="27" spans="1:22" ht="12.75">
      <c r="A27" s="3">
        <f t="shared" si="0"/>
        <v>2015</v>
      </c>
      <c r="B27" s="7">
        <f>B26+(B26*K10)</f>
        <v>939.5042971176914</v>
      </c>
      <c r="C27" s="2">
        <f t="shared" si="5"/>
        <v>4417.951636028158</v>
      </c>
      <c r="D27" s="7">
        <f t="shared" si="6"/>
        <v>-6511.26125752061</v>
      </c>
      <c r="E27" s="2">
        <v>0</v>
      </c>
      <c r="F27" s="7">
        <f t="shared" si="1"/>
        <v>13249.869299380776</v>
      </c>
      <c r="G27" s="2">
        <f t="shared" si="7"/>
        <v>3856.941904469026</v>
      </c>
      <c r="H27" s="7">
        <f t="shared" si="8"/>
        <v>-1400.1628902747984</v>
      </c>
      <c r="I27" s="2">
        <f t="shared" si="9"/>
        <v>2892.703311631039</v>
      </c>
      <c r="J27" s="7">
        <f t="shared" si="2"/>
        <v>7384.565823419871</v>
      </c>
      <c r="K27" s="2">
        <f t="shared" si="10"/>
        <v>2699.8655665697797</v>
      </c>
      <c r="L27" s="7">
        <f t="shared" si="11"/>
        <v>9141.420702187836</v>
      </c>
      <c r="M27" s="2">
        <f t="shared" si="12"/>
        <v>2342.2156292593722</v>
      </c>
      <c r="N27" s="7">
        <f t="shared" si="3"/>
        <v>12399.802701288898</v>
      </c>
      <c r="O27" s="2">
        <f t="shared" si="13"/>
        <v>1873.7725034074977</v>
      </c>
      <c r="P27" s="7">
        <f t="shared" si="14"/>
        <v>16667.569837939147</v>
      </c>
      <c r="Q27" s="2">
        <f t="shared" si="15"/>
        <v>1647.9723198964093</v>
      </c>
      <c r="R27" s="7">
        <f t="shared" si="16"/>
        <v>18724.730140773732</v>
      </c>
      <c r="S27" s="2">
        <f t="shared" si="17"/>
        <v>2194.171394542379</v>
      </c>
      <c r="T27" s="7">
        <f t="shared" si="4"/>
        <v>13748.564770423207</v>
      </c>
      <c r="U27" s="2">
        <v>0</v>
      </c>
      <c r="V27" s="7">
        <f t="shared" si="18"/>
        <v>23562.911092863123</v>
      </c>
    </row>
    <row r="28" spans="1:22" ht="12.75">
      <c r="A28" s="3">
        <f t="shared" si="0"/>
        <v>2016</v>
      </c>
      <c r="B28" s="7">
        <f>B27+(B27*K10)</f>
        <v>969.5684346254575</v>
      </c>
      <c r="C28" s="2">
        <f t="shared" si="5"/>
        <v>4559.326088381059</v>
      </c>
      <c r="D28" s="7">
        <f t="shared" si="6"/>
        <v>-10488.937408878872</v>
      </c>
      <c r="E28" s="2">
        <f>C28</f>
        <v>4559.326088381059</v>
      </c>
      <c r="F28" s="7">
        <f t="shared" si="1"/>
        <v>10655.472287005614</v>
      </c>
      <c r="G28" s="2">
        <f t="shared" si="7"/>
        <v>3980.364045412035</v>
      </c>
      <c r="H28" s="7">
        <f t="shared" si="8"/>
        <v>-4441.100112956829</v>
      </c>
      <c r="I28" s="2">
        <f t="shared" si="9"/>
        <v>2985.2698176032322</v>
      </c>
      <c r="J28" s="7">
        <f t="shared" si="2"/>
        <v>5953.65383850527</v>
      </c>
      <c r="K28" s="2">
        <f t="shared" si="10"/>
        <v>2786.261264700013</v>
      </c>
      <c r="L28" s="7">
        <f t="shared" si="11"/>
        <v>8032.497111690211</v>
      </c>
      <c r="M28" s="2">
        <f t="shared" si="12"/>
        <v>2417.166529395672</v>
      </c>
      <c r="N28" s="7">
        <f t="shared" si="3"/>
        <v>11888.06058603269</v>
      </c>
      <c r="O28" s="2">
        <f t="shared" si="13"/>
        <v>1933.7332235165377</v>
      </c>
      <c r="P28" s="7">
        <f t="shared" si="14"/>
        <v>16938.004728127587</v>
      </c>
      <c r="Q28" s="2">
        <f t="shared" si="15"/>
        <v>1700.7074341330945</v>
      </c>
      <c r="R28" s="7">
        <f t="shared" si="16"/>
        <v>19372.192041544036</v>
      </c>
      <c r="S28" s="2">
        <f t="shared" si="17"/>
        <v>2264.384879167735</v>
      </c>
      <c r="T28" s="7">
        <f t="shared" si="4"/>
        <v>13484.017650234335</v>
      </c>
      <c r="U28" s="2">
        <f>S28</f>
        <v>2264.384879167735</v>
      </c>
      <c r="V28" s="7">
        <f t="shared" si="18"/>
        <v>23985.36821524505</v>
      </c>
    </row>
    <row r="29" spans="1:22" ht="12.75">
      <c r="A29" s="3">
        <f t="shared" si="0"/>
        <v>2017</v>
      </c>
      <c r="B29" s="7">
        <f>B28+(B28*K10)</f>
        <v>1000.5946245334721</v>
      </c>
      <c r="C29" s="2">
        <f t="shared" si="5"/>
        <v>4705.224523209253</v>
      </c>
      <c r="D29" s="7">
        <f t="shared" si="6"/>
        <v>-14857.75130245883</v>
      </c>
      <c r="E29" s="2">
        <v>0</v>
      </c>
      <c r="F29" s="7">
        <f t="shared" si="1"/>
        <v>12471.991595346823</v>
      </c>
      <c r="G29" s="2">
        <f t="shared" si="7"/>
        <v>4107.7356948652205</v>
      </c>
      <c r="H29" s="7">
        <f t="shared" si="8"/>
        <v>-7789.076567478212</v>
      </c>
      <c r="I29" s="2">
        <f t="shared" si="9"/>
        <v>3080.798451766536</v>
      </c>
      <c r="J29" s="7">
        <f t="shared" si="2"/>
        <v>4360.24740368492</v>
      </c>
      <c r="K29" s="2">
        <f t="shared" si="10"/>
        <v>2875.4216251704133</v>
      </c>
      <c r="L29" s="7">
        <f t="shared" si="11"/>
        <v>6789.98653258893</v>
      </c>
      <c r="M29" s="2">
        <f t="shared" si="12"/>
        <v>2494.5158583363336</v>
      </c>
      <c r="N29" s="7">
        <f t="shared" si="3"/>
        <v>11296.345216969461</v>
      </c>
      <c r="O29" s="2">
        <f t="shared" si="13"/>
        <v>1995.612686669067</v>
      </c>
      <c r="P29" s="7">
        <f t="shared" si="14"/>
        <v>17198.688620678266</v>
      </c>
      <c r="Q29" s="2">
        <f t="shared" si="15"/>
        <v>1755.1300720253535</v>
      </c>
      <c r="R29" s="7">
        <f t="shared" si="16"/>
        <v>20043.751660677583</v>
      </c>
      <c r="S29" s="2">
        <f t="shared" si="17"/>
        <v>2336.8451953011026</v>
      </c>
      <c r="T29" s="7">
        <f t="shared" si="4"/>
        <v>13161.689938700452</v>
      </c>
      <c r="U29" s="2">
        <v>0</v>
      </c>
      <c r="V29" s="7">
        <f t="shared" si="18"/>
        <v>26734.980238563017</v>
      </c>
    </row>
    <row r="30" spans="1:22" ht="12.75">
      <c r="A30" s="3">
        <f t="shared" si="0"/>
        <v>2018</v>
      </c>
      <c r="B30" s="7">
        <f>B29+(B29*K10)</f>
        <v>1032.6136525185432</v>
      </c>
      <c r="C30" s="2">
        <f t="shared" si="5"/>
        <v>4855.791707951948</v>
      </c>
      <c r="D30" s="7">
        <f t="shared" si="6"/>
        <v>-19648.688993388056</v>
      </c>
      <c r="E30" s="2">
        <f>C30</f>
        <v>4855.791707951948</v>
      </c>
      <c r="F30" s="7">
        <f t="shared" si="1"/>
        <v>9594.135907263993</v>
      </c>
      <c r="G30" s="2">
        <f t="shared" si="7"/>
        <v>4239.183237100908</v>
      </c>
      <c r="H30" s="7">
        <f t="shared" si="8"/>
        <v>-11468.598556107754</v>
      </c>
      <c r="I30" s="2">
        <f t="shared" si="9"/>
        <v>3179.384002223065</v>
      </c>
      <c r="J30" s="7">
        <f t="shared" si="2"/>
        <v>2590.9773279146402</v>
      </c>
      <c r="K30" s="2">
        <f t="shared" si="10"/>
        <v>2967.4351171758667</v>
      </c>
      <c r="L30" s="7">
        <f t="shared" si="11"/>
        <v>5402.74708088913</v>
      </c>
      <c r="M30" s="2">
        <f t="shared" si="12"/>
        <v>2574.340365803096</v>
      </c>
      <c r="N30" s="7">
        <f t="shared" si="3"/>
        <v>10617.645624549068</v>
      </c>
      <c r="O30" s="2">
        <f t="shared" si="13"/>
        <v>2059.472292642477</v>
      </c>
      <c r="P30" s="7">
        <f t="shared" si="14"/>
        <v>17448.02113967811</v>
      </c>
      <c r="Q30" s="2">
        <f t="shared" si="15"/>
        <v>1811.2942343301647</v>
      </c>
      <c r="R30" s="7">
        <f t="shared" si="16"/>
        <v>20740.41665078969</v>
      </c>
      <c r="S30" s="2">
        <f t="shared" si="17"/>
        <v>2411.624241550738</v>
      </c>
      <c r="T30" s="7">
        <f t="shared" si="4"/>
        <v>12776.280601053588</v>
      </c>
      <c r="U30" s="2">
        <f>S30</f>
        <v>2411.624241550738</v>
      </c>
      <c r="V30" s="7">
        <f t="shared" si="18"/>
        <v>27299.701221906533</v>
      </c>
    </row>
    <row r="31" spans="1:22" ht="12.75">
      <c r="A31" s="3">
        <f t="shared" si="0"/>
        <v>2019</v>
      </c>
      <c r="B31" s="7">
        <f>B30+(B30*K10)</f>
        <v>1065.6572893991365</v>
      </c>
      <c r="C31" s="2">
        <f t="shared" si="5"/>
        <v>5011.17704260641</v>
      </c>
      <c r="D31" s="7">
        <f t="shared" si="6"/>
        <v>-24895.020965874555</v>
      </c>
      <c r="E31" s="2">
        <v>0</v>
      </c>
      <c r="F31" s="7">
        <f t="shared" si="1"/>
        <v>11405.97872042955</v>
      </c>
      <c r="G31" s="2">
        <f t="shared" si="7"/>
        <v>4374.837100688137</v>
      </c>
      <c r="H31" s="7">
        <f t="shared" si="8"/>
        <v>-15505.984256066358</v>
      </c>
      <c r="I31" s="2">
        <f t="shared" si="9"/>
        <v>3281.124290294203</v>
      </c>
      <c r="J31" s="7">
        <f t="shared" si="2"/>
        <v>631.4747502315381</v>
      </c>
      <c r="K31" s="2">
        <f t="shared" si="10"/>
        <v>3062.3930409254945</v>
      </c>
      <c r="L31" s="7">
        <f t="shared" si="11"/>
        <v>3858.7996352829514</v>
      </c>
      <c r="M31" s="2">
        <f t="shared" si="12"/>
        <v>2656.719257508795</v>
      </c>
      <c r="N31" s="7">
        <f t="shared" si="3"/>
        <v>9844.414860415784</v>
      </c>
      <c r="O31" s="2">
        <f t="shared" si="13"/>
        <v>2125.3754060070364</v>
      </c>
      <c r="P31" s="7">
        <f t="shared" si="14"/>
        <v>17684.26051310562</v>
      </c>
      <c r="Q31" s="2">
        <f t="shared" si="15"/>
        <v>1869.25564982873</v>
      </c>
      <c r="R31" s="7">
        <f t="shared" si="16"/>
        <v>21463.243466173317</v>
      </c>
      <c r="S31" s="2">
        <f t="shared" si="17"/>
        <v>2488.796217280362</v>
      </c>
      <c r="T31" s="7">
        <f t="shared" si="4"/>
        <v>12322.077325504053</v>
      </c>
      <c r="U31" s="2">
        <v>0</v>
      </c>
      <c r="V31" s="7">
        <f t="shared" si="18"/>
        <v>30350.933607097068</v>
      </c>
    </row>
    <row r="32" spans="1:22" ht="12.75">
      <c r="A32" s="3">
        <f t="shared" si="0"/>
        <v>2020</v>
      </c>
      <c r="B32" s="7">
        <f>B31+(B31*K10)</f>
        <v>1099.7583226599088</v>
      </c>
      <c r="C32" s="2">
        <f t="shared" si="5"/>
        <v>5171.534707969816</v>
      </c>
      <c r="D32" s="7">
        <f t="shared" si="6"/>
        <v>-30632.465736209488</v>
      </c>
      <c r="E32" s="2">
        <f>C32</f>
        <v>5171.534707969816</v>
      </c>
      <c r="F32" s="7">
        <f t="shared" si="1"/>
        <v>8209.603928135904</v>
      </c>
      <c r="G32" s="2">
        <f t="shared" si="7"/>
        <v>4514.831887910157</v>
      </c>
      <c r="H32" s="7">
        <f t="shared" si="8"/>
        <v>-19929.49363665506</v>
      </c>
      <c r="I32" s="2">
        <f t="shared" si="9"/>
        <v>3386.1202675836175</v>
      </c>
      <c r="J32" s="7">
        <f t="shared" si="2"/>
        <v>-1533.7008795897693</v>
      </c>
      <c r="K32" s="2">
        <f t="shared" si="10"/>
        <v>3160.3896182351104</v>
      </c>
      <c r="L32" s="7">
        <f t="shared" si="11"/>
        <v>2145.2673967637506</v>
      </c>
      <c r="M32" s="2">
        <f t="shared" si="12"/>
        <v>2741.7342737490767</v>
      </c>
      <c r="N32" s="7">
        <f t="shared" si="3"/>
        <v>8968.531032141915</v>
      </c>
      <c r="O32" s="2">
        <f t="shared" si="13"/>
        <v>2193.3874189992616</v>
      </c>
      <c r="P32" s="7">
        <f t="shared" si="14"/>
        <v>17905.512735269855</v>
      </c>
      <c r="Q32" s="2">
        <f t="shared" si="15"/>
        <v>1929.0718306232493</v>
      </c>
      <c r="R32" s="7">
        <f t="shared" si="16"/>
        <v>22213.340083428306</v>
      </c>
      <c r="S32" s="2">
        <f t="shared" si="17"/>
        <v>2568.4376962333336</v>
      </c>
      <c r="T32" s="7">
        <f t="shared" si="4"/>
        <v>11792.926447302107</v>
      </c>
      <c r="U32" s="2">
        <f>S32</f>
        <v>2568.4376962333336</v>
      </c>
      <c r="V32" s="7">
        <f t="shared" si="18"/>
        <v>31083.802668606637</v>
      </c>
    </row>
    <row r="33" spans="1:22" ht="12.75">
      <c r="A33" s="3">
        <f t="shared" si="0"/>
        <v>2021</v>
      </c>
      <c r="B33" s="7">
        <f>B32+(B32*K10)</f>
        <v>1134.950588985026</v>
      </c>
      <c r="C33" s="2">
        <f t="shared" si="5"/>
        <v>5337.02381862485</v>
      </c>
      <c r="D33" s="7">
        <f t="shared" si="6"/>
        <v>-36899.36502615502</v>
      </c>
      <c r="E33" s="2">
        <v>0</v>
      </c>
      <c r="F33" s="7">
        <f t="shared" si="1"/>
        <v>9998.673333319397</v>
      </c>
      <c r="G33" s="2">
        <f t="shared" si="7"/>
        <v>4659.306508323282</v>
      </c>
      <c r="H33" s="7">
        <f t="shared" si="8"/>
        <v>-24769.467569330223</v>
      </c>
      <c r="I33" s="2">
        <f t="shared" si="9"/>
        <v>3494.4761161462934</v>
      </c>
      <c r="J33" s="7">
        <f t="shared" si="2"/>
        <v>-3921.1389270933687</v>
      </c>
      <c r="K33" s="2">
        <f t="shared" si="10"/>
        <v>3261.522086018634</v>
      </c>
      <c r="L33" s="7">
        <f t="shared" si="11"/>
        <v>248.31115873255658</v>
      </c>
      <c r="M33" s="2">
        <f t="shared" si="12"/>
        <v>2829.469770509047</v>
      </c>
      <c r="N33" s="7">
        <f t="shared" si="3"/>
        <v>7981.25556409678</v>
      </c>
      <c r="O33" s="2">
        <f t="shared" si="13"/>
        <v>2263.575816407238</v>
      </c>
      <c r="P33" s="7">
        <f t="shared" si="14"/>
        <v>18109.719940545485</v>
      </c>
      <c r="Q33" s="2">
        <f t="shared" si="15"/>
        <v>1990.8021292031933</v>
      </c>
      <c r="R33" s="7">
        <f t="shared" si="16"/>
        <v>22991.868890279075</v>
      </c>
      <c r="S33" s="2">
        <f t="shared" si="17"/>
        <v>2650.6277025128</v>
      </c>
      <c r="T33" s="7">
        <f t="shared" si="4"/>
        <v>11182.200726314433</v>
      </c>
      <c r="U33" s="2">
        <v>0</v>
      </c>
      <c r="V33" s="7">
        <f t="shared" si="18"/>
        <v>34474.065985623085</v>
      </c>
    </row>
    <row r="34" spans="1:22" ht="12.75">
      <c r="A34" s="3">
        <f t="shared" si="0"/>
        <v>2022</v>
      </c>
      <c r="B34" s="7">
        <f>B33+(B33*K10)</f>
        <v>1171.2690078325468</v>
      </c>
      <c r="C34" s="2">
        <f t="shared" si="5"/>
        <v>5507.808580820845</v>
      </c>
      <c r="D34" s="7">
        <f t="shared" si="6"/>
        <v>-43736.8713204259</v>
      </c>
      <c r="E34" s="2">
        <f>C34</f>
        <v>5507.808580820845</v>
      </c>
      <c r="F34" s="7">
        <f t="shared" si="1"/>
        <v>6444.029724211736</v>
      </c>
      <c r="G34" s="2">
        <f t="shared" si="7"/>
        <v>4808.404316589627</v>
      </c>
      <c r="H34" s="7">
        <f t="shared" si="8"/>
        <v>-30058.47677739214</v>
      </c>
      <c r="I34" s="2">
        <f t="shared" si="9"/>
        <v>3606.2993518629746</v>
      </c>
      <c r="J34" s="7">
        <f t="shared" si="2"/>
        <v>-6548.660165472054</v>
      </c>
      <c r="K34" s="2">
        <f t="shared" si="10"/>
        <v>3365.8907927712303</v>
      </c>
      <c r="L34" s="7">
        <f t="shared" si="11"/>
        <v>-1846.9400145465695</v>
      </c>
      <c r="M34" s="2">
        <f t="shared" si="12"/>
        <v>2920.0128031653367</v>
      </c>
      <c r="N34" s="7">
        <f t="shared" si="3"/>
        <v>6873.188488799044</v>
      </c>
      <c r="O34" s="2">
        <f t="shared" si="13"/>
        <v>2336.01024253227</v>
      </c>
      <c r="P34" s="7">
        <f t="shared" si="14"/>
        <v>18294.647932232227</v>
      </c>
      <c r="Q34" s="2">
        <f t="shared" si="15"/>
        <v>2054.5077973376956</v>
      </c>
      <c r="R34" s="7">
        <f t="shared" si="16"/>
        <v>23800.04975364174</v>
      </c>
      <c r="S34" s="2">
        <f t="shared" si="17"/>
        <v>2735.44778899321</v>
      </c>
      <c r="T34" s="7">
        <f t="shared" si="4"/>
        <v>10482.76482654406</v>
      </c>
      <c r="U34" s="2">
        <f>S34</f>
        <v>2735.44778899321</v>
      </c>
      <c r="V34" s="7">
        <f t="shared" si="18"/>
        <v>35405.060654004315</v>
      </c>
    </row>
    <row r="35" spans="1:22" ht="12.75">
      <c r="A35" s="3">
        <f t="shared" si="0"/>
        <v>2023</v>
      </c>
      <c r="B35" s="7">
        <f>B34+(B34*K10)</f>
        <v>1208.7496160831884</v>
      </c>
      <c r="C35" s="2">
        <f t="shared" si="5"/>
        <v>5684.058455407112</v>
      </c>
      <c r="D35" s="7">
        <f t="shared" si="6"/>
        <v>-51189.14867905381</v>
      </c>
      <c r="E35" s="2">
        <v>0</v>
      </c>
      <c r="F35" s="7">
        <f t="shared" si="1"/>
        <v>8188.47389411557</v>
      </c>
      <c r="G35" s="2">
        <f t="shared" si="7"/>
        <v>4962.273254720495</v>
      </c>
      <c r="H35" s="7">
        <f t="shared" si="8"/>
        <v>-35831.48131732108</v>
      </c>
      <c r="I35" s="2">
        <f t="shared" si="9"/>
        <v>3721.7009311225897</v>
      </c>
      <c r="J35" s="7">
        <f t="shared" si="2"/>
        <v>-9435.405218968675</v>
      </c>
      <c r="K35" s="2">
        <f t="shared" si="10"/>
        <v>3473.5992981399095</v>
      </c>
      <c r="L35" s="7">
        <f t="shared" si="11"/>
        <v>-4156.463024495727</v>
      </c>
      <c r="M35" s="2">
        <f t="shared" si="12"/>
        <v>3013.4532128666274</v>
      </c>
      <c r="N35" s="7">
        <f t="shared" si="3"/>
        <v>5634.220559357362</v>
      </c>
      <c r="O35" s="2">
        <f t="shared" si="13"/>
        <v>2410.7625702933024</v>
      </c>
      <c r="P35" s="7">
        <f t="shared" si="14"/>
        <v>18457.87280640419</v>
      </c>
      <c r="Q35" s="2">
        <f t="shared" si="15"/>
        <v>2120.2520468525017</v>
      </c>
      <c r="R35" s="7">
        <f t="shared" si="16"/>
        <v>24639.16327875317</v>
      </c>
      <c r="S35" s="2">
        <f t="shared" si="17"/>
        <v>2822.982118240993</v>
      </c>
      <c r="T35" s="7">
        <f t="shared" si="4"/>
        <v>9686.938335370165</v>
      </c>
      <c r="U35" s="2">
        <v>0</v>
      </c>
      <c r="V35" s="7">
        <f t="shared" si="18"/>
        <v>39176.77698899363</v>
      </c>
    </row>
    <row r="36" spans="1:22" ht="12.75">
      <c r="A36" s="3">
        <f t="shared" si="0"/>
        <v>2024</v>
      </c>
      <c r="B36" s="7">
        <f>B35+(B35*K10)</f>
        <v>1247.4296037978504</v>
      </c>
      <c r="C36" s="2">
        <f t="shared" si="5"/>
        <v>5865.94832598014</v>
      </c>
      <c r="D36" s="7">
        <f t="shared" si="6"/>
        <v>-59303.58773650402</v>
      </c>
      <c r="E36" s="2">
        <f>C36</f>
        <v>5865.94832598014</v>
      </c>
      <c r="F36" s="7">
        <f t="shared" si="1"/>
        <v>4230.468416787222</v>
      </c>
      <c r="G36" s="2">
        <f t="shared" si="7"/>
        <v>5121.065998871551</v>
      </c>
      <c r="H36" s="7">
        <f t="shared" si="8"/>
        <v>-42126.00133234141</v>
      </c>
      <c r="I36" s="2">
        <f t="shared" si="9"/>
        <v>3840.7953609185124</v>
      </c>
      <c r="J36" s="7">
        <f t="shared" si="2"/>
        <v>-12601.929269151296</v>
      </c>
      <c r="K36" s="2">
        <f t="shared" si="10"/>
        <v>3584.754475680387</v>
      </c>
      <c r="L36" s="7">
        <f t="shared" si="11"/>
        <v>-6697.420235827116</v>
      </c>
      <c r="M36" s="2">
        <f t="shared" si="12"/>
        <v>3109.8837156783593</v>
      </c>
      <c r="N36" s="7">
        <f t="shared" si="3"/>
        <v>4253.481958897718</v>
      </c>
      <c r="O36" s="2">
        <f t="shared" si="13"/>
        <v>2487.906972542688</v>
      </c>
      <c r="P36" s="7">
        <f t="shared" si="14"/>
        <v>18596.766606373494</v>
      </c>
      <c r="Q36" s="2">
        <f t="shared" si="15"/>
        <v>2188.1001123517817</v>
      </c>
      <c r="R36" s="7">
        <f t="shared" si="16"/>
        <v>25510.55427197781</v>
      </c>
      <c r="S36" s="2">
        <f t="shared" si="17"/>
        <v>2913.3175460247044</v>
      </c>
      <c r="T36" s="7">
        <f t="shared" si="4"/>
        <v>8786.456148885074</v>
      </c>
      <c r="U36" s="2">
        <f>S36</f>
        <v>2913.3175460247044</v>
      </c>
      <c r="V36" s="7">
        <f t="shared" si="18"/>
        <v>40340.58350826218</v>
      </c>
    </row>
    <row r="37" spans="1:22" ht="12.75">
      <c r="A37" s="3">
        <f t="shared" si="0"/>
        <v>2025</v>
      </c>
      <c r="B37" s="7">
        <f>B36+(B36*K10)</f>
        <v>1287.3473511193815</v>
      </c>
      <c r="C37" s="2">
        <f t="shared" si="5"/>
        <v>6053.658672411504</v>
      </c>
      <c r="D37" s="7">
        <f t="shared" si="6"/>
        <v>-68131.03588477307</v>
      </c>
      <c r="E37" s="2">
        <v>0</v>
      </c>
      <c r="F37" s="7">
        <f t="shared" si="1"/>
        <v>5904.062871660066</v>
      </c>
      <c r="G37" s="2">
        <f t="shared" si="7"/>
        <v>5284.9401108354405</v>
      </c>
      <c r="H37" s="7">
        <f t="shared" si="8"/>
        <v>-48982.299870743016</v>
      </c>
      <c r="I37" s="2">
        <f t="shared" si="9"/>
        <v>3963.7008124679046</v>
      </c>
      <c r="J37" s="7">
        <f t="shared" si="2"/>
        <v>-16070.303464762055</v>
      </c>
      <c r="K37" s="2">
        <f t="shared" si="10"/>
        <v>3699.466618902159</v>
      </c>
      <c r="L37" s="7">
        <f t="shared" si="11"/>
        <v>-9488.244605539436</v>
      </c>
      <c r="M37" s="2">
        <f t="shared" si="12"/>
        <v>3209.399994580067</v>
      </c>
      <c r="N37" s="7">
        <f t="shared" si="3"/>
        <v>2719.2873671382295</v>
      </c>
      <c r="O37" s="2">
        <f t="shared" si="13"/>
        <v>2567.519995664054</v>
      </c>
      <c r="P37" s="7">
        <f t="shared" si="14"/>
        <v>18708.481938853325</v>
      </c>
      <c r="Q37" s="2">
        <f t="shared" si="15"/>
        <v>2258.1193159470386</v>
      </c>
      <c r="R37" s="7">
        <f t="shared" si="16"/>
        <v>26415.635420766957</v>
      </c>
      <c r="S37" s="2">
        <f t="shared" si="17"/>
        <v>3006.543707497495</v>
      </c>
      <c r="T37" s="7">
        <f t="shared" si="4"/>
        <v>7772.426037507274</v>
      </c>
      <c r="U37" s="2">
        <v>0</v>
      </c>
      <c r="V37" s="7">
        <f t="shared" si="18"/>
        <v>44541.88601953827</v>
      </c>
    </row>
    <row r="38" spans="1:22" ht="12.75">
      <c r="A38" s="3">
        <f t="shared" si="0"/>
        <v>2026</v>
      </c>
      <c r="B38" s="7">
        <f>B37+(B37*K10)</f>
        <v>1328.5424663552017</v>
      </c>
      <c r="C38" s="2">
        <f t="shared" si="5"/>
        <v>6247.375749928672</v>
      </c>
      <c r="D38" s="7">
        <f t="shared" si="6"/>
        <v>-77726.04370763579</v>
      </c>
      <c r="E38" s="2">
        <f>C38</f>
        <v>6247.375749928672</v>
      </c>
      <c r="F38" s="7">
        <f t="shared" si="1"/>
        <v>1491.5119617476648</v>
      </c>
      <c r="G38" s="2">
        <f t="shared" si="7"/>
        <v>5454.058194382174</v>
      </c>
      <c r="H38" s="7">
        <f t="shared" si="8"/>
        <v>-56443.57861707714</v>
      </c>
      <c r="I38" s="2">
        <f t="shared" si="9"/>
        <v>4090.5392384668776</v>
      </c>
      <c r="J38" s="7">
        <f t="shared" si="2"/>
        <v>-19864.22350676221</v>
      </c>
      <c r="K38" s="2">
        <f t="shared" si="10"/>
        <v>3817.8495507070284</v>
      </c>
      <c r="L38" s="7">
        <f t="shared" si="11"/>
        <v>-12548.730839634158</v>
      </c>
      <c r="M38" s="2">
        <f t="shared" si="12"/>
        <v>3312.100794406629</v>
      </c>
      <c r="N38" s="7">
        <f t="shared" si="3"/>
        <v>1019.0771274313424</v>
      </c>
      <c r="O38" s="2">
        <f t="shared" si="13"/>
        <v>2649.680635525304</v>
      </c>
      <c r="P38" s="7">
        <f t="shared" si="14"/>
        <v>18789.93547804782</v>
      </c>
      <c r="Q38" s="2">
        <f t="shared" si="15"/>
        <v>2330.379134057344</v>
      </c>
      <c r="R38" s="7">
        <f t="shared" si="16"/>
        <v>27355.891205163367</v>
      </c>
      <c r="S38" s="2">
        <f t="shared" si="17"/>
        <v>3102.7531061374148</v>
      </c>
      <c r="T38" s="7">
        <f t="shared" si="4"/>
        <v>6635.283192995435</v>
      </c>
      <c r="U38" s="2">
        <f>S38</f>
        <v>3102.7531061374148</v>
      </c>
      <c r="V38" s="7">
        <f t="shared" si="18"/>
        <v>45978.60537376861</v>
      </c>
    </row>
    <row r="39" spans="1:22" ht="12.75">
      <c r="A39" s="3">
        <f t="shared" si="0"/>
        <v>2027</v>
      </c>
      <c r="B39" s="7">
        <f>B38+(B38*K10)</f>
        <v>1371.0558252785681</v>
      </c>
      <c r="C39" s="2">
        <f t="shared" si="5"/>
        <v>6447.291773926389</v>
      </c>
      <c r="D39" s="7">
        <f t="shared" si="6"/>
        <v>-88147.12880804863</v>
      </c>
      <c r="E39" s="2">
        <v>0</v>
      </c>
      <c r="F39" s="7">
        <f t="shared" si="1"/>
        <v>3062.9475321180694</v>
      </c>
      <c r="G39" s="2">
        <f t="shared" si="7"/>
        <v>5628.588056602404</v>
      </c>
      <c r="H39" s="7">
        <f t="shared" si="8"/>
        <v>-64556.18744382688</v>
      </c>
      <c r="I39" s="2">
        <f t="shared" si="9"/>
        <v>4221.436494097818</v>
      </c>
      <c r="J39" s="7">
        <f t="shared" si="2"/>
        <v>-24009.125913285316</v>
      </c>
      <c r="K39" s="2">
        <f t="shared" si="10"/>
        <v>3940.020736329653</v>
      </c>
      <c r="L39" s="7">
        <f t="shared" si="11"/>
        <v>-15900.133001690134</v>
      </c>
      <c r="M39" s="2">
        <f t="shared" si="12"/>
        <v>3418.0880198276413</v>
      </c>
      <c r="N39" s="7">
        <f t="shared" si="3"/>
        <v>-860.6457604280367</v>
      </c>
      <c r="O39" s="2">
        <f t="shared" si="13"/>
        <v>2734.4704158621134</v>
      </c>
      <c r="P39" s="7">
        <f t="shared" si="14"/>
        <v>18837.79027869712</v>
      </c>
      <c r="Q39" s="2">
        <f t="shared" si="15"/>
        <v>2404.9512663471787</v>
      </c>
      <c r="R39" s="7">
        <f t="shared" si="16"/>
        <v>28332.88205622569</v>
      </c>
      <c r="S39" s="2">
        <f t="shared" si="17"/>
        <v>3202.041205533812</v>
      </c>
      <c r="T39" s="7">
        <f t="shared" si="4"/>
        <v>5364.741544019372</v>
      </c>
      <c r="U39" s="2">
        <v>0</v>
      </c>
      <c r="V39" s="7">
        <f t="shared" si="18"/>
        <v>50664.137482980484</v>
      </c>
    </row>
    <row r="40" spans="1:22" ht="12.75">
      <c r="A40" s="3">
        <f t="shared" si="0"/>
        <v>2028</v>
      </c>
      <c r="B40" s="7">
        <f>B39+(B39*K10)</f>
        <v>1414.9296116874823</v>
      </c>
      <c r="C40" s="2">
        <f t="shared" si="5"/>
        <v>6653.605110692034</v>
      </c>
      <c r="D40" s="7">
        <f t="shared" si="6"/>
        <v>-99457.05825079847</v>
      </c>
      <c r="E40" s="2">
        <f>C40</f>
        <v>6653.605110692034</v>
      </c>
      <c r="F40" s="7">
        <f t="shared" si="1"/>
        <v>-1862.2765668200936</v>
      </c>
      <c r="G40" s="2">
        <f t="shared" si="7"/>
        <v>5808.7028744136815</v>
      </c>
      <c r="H40" s="7">
        <f t="shared" si="8"/>
        <v>-73369.84875480284</v>
      </c>
      <c r="I40" s="2">
        <f t="shared" si="9"/>
        <v>4356.522461908948</v>
      </c>
      <c r="J40" s="7">
        <f t="shared" si="2"/>
        <v>-28532.312504618632</v>
      </c>
      <c r="K40" s="2">
        <f t="shared" si="10"/>
        <v>4066.101399892202</v>
      </c>
      <c r="L40" s="7">
        <f t="shared" si="11"/>
        <v>-19565.269027195038</v>
      </c>
      <c r="M40" s="2">
        <f t="shared" si="12"/>
        <v>3527.4668364621257</v>
      </c>
      <c r="N40" s="7">
        <f t="shared" si="3"/>
        <v>-2934.383115614519</v>
      </c>
      <c r="O40" s="2">
        <f t="shared" si="13"/>
        <v>2821.9734691697013</v>
      </c>
      <c r="P40" s="7">
        <f t="shared" si="14"/>
        <v>18848.436813541826</v>
      </c>
      <c r="Q40" s="2">
        <f t="shared" si="15"/>
        <v>2481.9097068702886</v>
      </c>
      <c r="R40" s="7">
        <f t="shared" si="16"/>
        <v>29348.248777796813</v>
      </c>
      <c r="S40" s="2">
        <f t="shared" si="17"/>
        <v>3304.506524110894</v>
      </c>
      <c r="T40" s="7">
        <f t="shared" si="4"/>
        <v>3949.7416124954398</v>
      </c>
      <c r="U40" s="2">
        <f>S40</f>
        <v>3304.506524110894</v>
      </c>
      <c r="V40" s="7">
        <f t="shared" si="18"/>
        <v>52420.09526718383</v>
      </c>
    </row>
    <row r="41" spans="1:22" ht="12.75">
      <c r="A41" s="3">
        <f t="shared" si="0"/>
        <v>2029</v>
      </c>
      <c r="B41" s="7">
        <f>B40+(B40*K10)</f>
        <v>1460.2073592614818</v>
      </c>
      <c r="C41" s="2">
        <f t="shared" si="5"/>
        <v>6866.520474234179</v>
      </c>
      <c r="D41" s="7">
        <f t="shared" si="6"/>
        <v>-111723.15092817876</v>
      </c>
      <c r="E41" s="2">
        <v>0</v>
      </c>
      <c r="F41" s="7">
        <f t="shared" si="1"/>
        <v>-430.2140520877147</v>
      </c>
      <c r="G41" s="2">
        <f t="shared" si="7"/>
        <v>5994.581366394919</v>
      </c>
      <c r="H41" s="7">
        <f t="shared" si="8"/>
        <v>-82937.89765962418</v>
      </c>
      <c r="I41" s="2">
        <f t="shared" si="9"/>
        <v>4495.931180690034</v>
      </c>
      <c r="J41" s="7">
        <f t="shared" si="2"/>
        <v>-33463.083686222184</v>
      </c>
      <c r="K41" s="2">
        <f t="shared" si="10"/>
        <v>4196.216644688752</v>
      </c>
      <c r="L41" s="7">
        <f t="shared" si="11"/>
        <v>-23568.63262937766</v>
      </c>
      <c r="M41" s="2">
        <f t="shared" si="12"/>
        <v>3640.3457752289137</v>
      </c>
      <c r="N41" s="7">
        <f t="shared" si="3"/>
        <v>-5217.713834526663</v>
      </c>
      <c r="O41" s="2">
        <f t="shared" si="13"/>
        <v>2912.276620183132</v>
      </c>
      <c r="P41" s="7">
        <f t="shared" si="14"/>
        <v>18817.97264471641</v>
      </c>
      <c r="Q41" s="2">
        <f t="shared" si="15"/>
        <v>2561.3308174901376</v>
      </c>
      <c r="R41" s="7">
        <f t="shared" si="16"/>
        <v>30403.71724916224</v>
      </c>
      <c r="S41" s="2">
        <f t="shared" si="17"/>
        <v>3410.2507328824427</v>
      </c>
      <c r="T41" s="7">
        <f t="shared" si="4"/>
        <v>2378.3946668974636</v>
      </c>
      <c r="U41" s="2">
        <v>0</v>
      </c>
      <c r="V41" s="7">
        <f t="shared" si="18"/>
        <v>57651.92381029649</v>
      </c>
    </row>
    <row r="42" spans="1:22" ht="12.75">
      <c r="A42" s="3">
        <f t="shared" si="0"/>
        <v>2030</v>
      </c>
      <c r="B42" s="7">
        <f>B41+(B41*K10)</f>
        <v>1506.9339947578492</v>
      </c>
      <c r="C42" s="2">
        <f t="shared" si="5"/>
        <v>7086.2491294096735</v>
      </c>
      <c r="D42" s="7">
        <f t="shared" si="6"/>
        <v>-125017.60124817005</v>
      </c>
      <c r="E42" s="2">
        <f>C42</f>
        <v>7086.2491294096735</v>
      </c>
      <c r="F42" s="7">
        <f t="shared" si="1"/>
        <v>-5934.15879075263</v>
      </c>
      <c r="G42" s="2">
        <f t="shared" si="7"/>
        <v>6186.407970119557</v>
      </c>
      <c r="H42" s="7">
        <f t="shared" si="8"/>
        <v>-93317.53909152653</v>
      </c>
      <c r="I42" s="2">
        <f t="shared" si="9"/>
        <v>4639.800978472115</v>
      </c>
      <c r="J42" s="7">
        <f t="shared" si="2"/>
        <v>-38832.88114833896</v>
      </c>
      <c r="K42" s="2">
        <f t="shared" si="10"/>
        <v>4330.495577318792</v>
      </c>
      <c r="L42" s="7">
        <f t="shared" si="11"/>
        <v>-27936.513116361988</v>
      </c>
      <c r="M42" s="2">
        <f t="shared" si="12"/>
        <v>3756.8368400362388</v>
      </c>
      <c r="N42" s="7">
        <f t="shared" si="3"/>
        <v>-7727.3712685888695</v>
      </c>
      <c r="O42" s="2">
        <f t="shared" si="13"/>
        <v>3005.469472028992</v>
      </c>
      <c r="P42" s="7">
        <f t="shared" si="14"/>
        <v>18742.180632208467</v>
      </c>
      <c r="Q42" s="2">
        <f t="shared" si="15"/>
        <v>2643.293403649822</v>
      </c>
      <c r="R42" s="7">
        <f t="shared" si="16"/>
        <v>31501.103427344675</v>
      </c>
      <c r="S42" s="2">
        <f t="shared" si="17"/>
        <v>3519.378756334681</v>
      </c>
      <c r="T42" s="7">
        <f t="shared" si="4"/>
        <v>637.9229116365036</v>
      </c>
      <c r="U42" s="2">
        <f>S42</f>
        <v>3519.378756334681</v>
      </c>
      <c r="V42" s="7">
        <f t="shared" si="18"/>
        <v>59780.59909507346</v>
      </c>
    </row>
    <row r="43" spans="1:22" ht="12.75">
      <c r="A43" s="3">
        <f t="shared" si="0"/>
        <v>2031</v>
      </c>
      <c r="B43" s="7">
        <f>B42+(B42*K10)</f>
        <v>1555.1558825901004</v>
      </c>
      <c r="C43" s="2">
        <f t="shared" si="5"/>
        <v>7313.009101550783</v>
      </c>
      <c r="D43" s="7">
        <f t="shared" si="6"/>
        <v>-139417.82564272135</v>
      </c>
      <c r="E43" s="2">
        <v>0</v>
      </c>
      <c r="F43" s="7">
        <f t="shared" si="1"/>
        <v>-4685.533111733907</v>
      </c>
      <c r="G43" s="2">
        <f t="shared" si="7"/>
        <v>6384.373025163382</v>
      </c>
      <c r="H43" s="7">
        <f t="shared" si="8"/>
        <v>-104570.12305872537</v>
      </c>
      <c r="I43" s="2">
        <f t="shared" si="9"/>
        <v>4788.274609783223</v>
      </c>
      <c r="J43" s="7">
        <f t="shared" si="2"/>
        <v>-44675.4406441345</v>
      </c>
      <c r="K43" s="2">
        <f t="shared" si="10"/>
        <v>4469.071435792994</v>
      </c>
      <c r="L43" s="7">
        <f t="shared" si="11"/>
        <v>-32697.123675928913</v>
      </c>
      <c r="M43" s="2">
        <f t="shared" si="12"/>
        <v>3877.0556189173985</v>
      </c>
      <c r="N43" s="7">
        <f t="shared" si="3"/>
        <v>-10481.326081936082</v>
      </c>
      <c r="O43" s="2">
        <f t="shared" si="13"/>
        <v>3101.64449513392</v>
      </c>
      <c r="P43" s="7">
        <f t="shared" si="14"/>
        <v>18616.505575700547</v>
      </c>
      <c r="Q43" s="2">
        <f t="shared" si="15"/>
        <v>2727.878792566616</v>
      </c>
      <c r="R43" s="7">
        <f t="shared" si="16"/>
        <v>32642.318669063596</v>
      </c>
      <c r="S43" s="2">
        <f t="shared" si="17"/>
        <v>3631.9988765373905</v>
      </c>
      <c r="T43" s="7">
        <f t="shared" si="4"/>
        <v>-1285.404566714924</v>
      </c>
      <c r="U43" s="2">
        <v>0</v>
      </c>
      <c r="V43" s="7">
        <f t="shared" si="18"/>
        <v>65629.25782610002</v>
      </c>
    </row>
    <row r="44" spans="1:22" ht="12.75">
      <c r="A44" s="3">
        <f t="shared" si="0"/>
        <v>2032</v>
      </c>
      <c r="B44" s="7">
        <f>B43+(B43*K10)</f>
        <v>1604.9208708329836</v>
      </c>
      <c r="C44" s="2">
        <f t="shared" si="5"/>
        <v>7547.025392800409</v>
      </c>
      <c r="D44" s="7">
        <f t="shared" si="6"/>
        <v>-155006.83349872095</v>
      </c>
      <c r="E44" s="2">
        <f>C44</f>
        <v>7547.025392800409</v>
      </c>
      <c r="F44" s="7">
        <f t="shared" si="1"/>
        <v>-10843.280490564397</v>
      </c>
      <c r="G44" s="2">
        <f t="shared" si="7"/>
        <v>6588.67296196861</v>
      </c>
      <c r="H44" s="7">
        <f t="shared" si="8"/>
        <v>-116761.43930301347</v>
      </c>
      <c r="I44" s="2">
        <f t="shared" si="9"/>
        <v>4941.499397296287</v>
      </c>
      <c r="J44" s="7">
        <f t="shared" si="2"/>
        <v>-51026.955554728906</v>
      </c>
      <c r="K44" s="2">
        <f t="shared" si="10"/>
        <v>4612.081721738369</v>
      </c>
      <c r="L44" s="7">
        <f t="shared" si="11"/>
        <v>-37880.73872319101</v>
      </c>
      <c r="M44" s="2">
        <f t="shared" si="12"/>
        <v>4001.121398722755</v>
      </c>
      <c r="N44" s="7">
        <f t="shared" si="3"/>
        <v>-13498.87497460307</v>
      </c>
      <c r="O44" s="2">
        <f t="shared" si="13"/>
        <v>3200.8971189782055</v>
      </c>
      <c r="P44" s="7">
        <f t="shared" si="14"/>
        <v>18436.02917881267</v>
      </c>
      <c r="Q44" s="2">
        <f t="shared" si="15"/>
        <v>2815.1709139287477</v>
      </c>
      <c r="R44" s="7">
        <f t="shared" si="16"/>
        <v>33829.375393760594</v>
      </c>
      <c r="S44" s="2">
        <f t="shared" si="17"/>
        <v>3748.222840586587</v>
      </c>
      <c r="T44" s="7">
        <f t="shared" si="4"/>
        <v>-3406.3403951802634</v>
      </c>
      <c r="U44" s="2">
        <f>S44</f>
        <v>3748.222840586587</v>
      </c>
      <c r="V44" s="7">
        <f t="shared" si="18"/>
        <v>68192.34836513172</v>
      </c>
    </row>
    <row r="45" spans="1:22" ht="12.75">
      <c r="A45" s="3">
        <f t="shared" si="0"/>
        <v>2033</v>
      </c>
      <c r="B45" s="7">
        <f>B44+(B44*K10)</f>
        <v>1656.278338699639</v>
      </c>
      <c r="C45" s="2">
        <f t="shared" si="5"/>
        <v>7788.530205370022</v>
      </c>
      <c r="D45" s="7">
        <f t="shared" si="6"/>
        <v>-171873.62422659283</v>
      </c>
      <c r="E45" s="2">
        <v>0</v>
      </c>
      <c r="F45" s="7">
        <f t="shared" si="1"/>
        <v>-9830.092302495292</v>
      </c>
      <c r="G45" s="2">
        <f t="shared" si="7"/>
        <v>6799.510496751605</v>
      </c>
      <c r="H45" s="7">
        <f t="shared" si="8"/>
        <v>-129962.0327285674</v>
      </c>
      <c r="I45" s="2">
        <f t="shared" si="9"/>
        <v>5099.627378009768</v>
      </c>
      <c r="J45" s="7">
        <f t="shared" si="2"/>
        <v>-57926.25199916109</v>
      </c>
      <c r="K45" s="2">
        <f t="shared" si="10"/>
        <v>4759.668336833997</v>
      </c>
      <c r="L45" s="7">
        <f t="shared" si="11"/>
        <v>-43519.84094823976</v>
      </c>
      <c r="M45" s="2">
        <f t="shared" si="12"/>
        <v>4129.1572834818835</v>
      </c>
      <c r="N45" s="7">
        <f t="shared" si="3"/>
        <v>-16800.735683898554</v>
      </c>
      <c r="O45" s="2">
        <f t="shared" si="13"/>
        <v>3303.325826785508</v>
      </c>
      <c r="P45" s="7">
        <f t="shared" si="14"/>
        <v>18195.443216952663</v>
      </c>
      <c r="Q45" s="2">
        <f t="shared" si="15"/>
        <v>2905.256383174468</v>
      </c>
      <c r="R45" s="7">
        <f t="shared" si="16"/>
        <v>35064.39311055798</v>
      </c>
      <c r="S45" s="2">
        <f t="shared" si="17"/>
        <v>3868.165971485358</v>
      </c>
      <c r="T45" s="7">
        <f t="shared" si="4"/>
        <v>-5740.7323719196265</v>
      </c>
      <c r="U45" s="2">
        <v>0</v>
      </c>
      <c r="V45" s="7">
        <f t="shared" si="18"/>
        <v>74738.03057309956</v>
      </c>
    </row>
    <row r="46" spans="1:22" ht="12.75">
      <c r="A46" s="3">
        <f t="shared" si="0"/>
        <v>2034</v>
      </c>
      <c r="B46" s="7">
        <f>B45+(B45*K10)</f>
        <v>1709.2792455380275</v>
      </c>
      <c r="C46" s="2">
        <f t="shared" si="5"/>
        <v>8037.763171941862</v>
      </c>
      <c r="D46" s="7">
        <f t="shared" si="6"/>
        <v>-190113.6123016705</v>
      </c>
      <c r="E46" s="2">
        <f>C46</f>
        <v>8037.763171941862</v>
      </c>
      <c r="F46" s="7">
        <f t="shared" si="1"/>
        <v>-16727.033142886135</v>
      </c>
      <c r="G46" s="2">
        <f t="shared" si="7"/>
        <v>7017.094832647656</v>
      </c>
      <c r="H46" s="7">
        <f t="shared" si="8"/>
        <v>-144247.5410594891</v>
      </c>
      <c r="I46" s="2">
        <f t="shared" si="9"/>
        <v>5262.81545410608</v>
      </c>
      <c r="J46" s="7">
        <f t="shared" si="2"/>
        <v>-65414.97630048276</v>
      </c>
      <c r="K46" s="2">
        <f t="shared" si="10"/>
        <v>4911.977723612686</v>
      </c>
      <c r="L46" s="7">
        <f t="shared" si="11"/>
        <v>-49649.27874550354</v>
      </c>
      <c r="M46" s="2">
        <f t="shared" si="12"/>
        <v>4261.2903165533035</v>
      </c>
      <c r="N46" s="7">
        <f t="shared" si="3"/>
        <v>-20409.14870559907</v>
      </c>
      <c r="O46" s="2">
        <f t="shared" si="13"/>
        <v>3409.0322532426444</v>
      </c>
      <c r="P46" s="7">
        <f t="shared" si="14"/>
        <v>17889.020781622396</v>
      </c>
      <c r="Q46" s="2">
        <f t="shared" si="15"/>
        <v>2998.2245874360506</v>
      </c>
      <c r="R46" s="7">
        <f t="shared" si="16"/>
        <v>36349.60483358668</v>
      </c>
      <c r="S46" s="2">
        <f t="shared" si="17"/>
        <v>3991.9472825728894</v>
      </c>
      <c r="T46" s="7">
        <f t="shared" si="4"/>
        <v>-8305.602127801201</v>
      </c>
      <c r="U46" s="2">
        <f>S46</f>
        <v>3991.9472825728894</v>
      </c>
      <c r="V46" s="7">
        <f t="shared" si="18"/>
        <v>77806.67422336934</v>
      </c>
    </row>
    <row r="47" spans="1:22" ht="12.75">
      <c r="A47" s="3">
        <f t="shared" si="0"/>
        <v>2035</v>
      </c>
      <c r="B47" s="7">
        <f>B46+(B46*K10)</f>
        <v>1763.9761813952443</v>
      </c>
      <c r="C47" s="2">
        <f t="shared" si="5"/>
        <v>8294.971593444003</v>
      </c>
      <c r="D47" s="7">
        <f t="shared" si="6"/>
        <v>-209829.08224213857</v>
      </c>
      <c r="E47" s="2">
        <v>0</v>
      </c>
      <c r="F47" s="7">
        <f t="shared" si="1"/>
        <v>-16010.470948795255</v>
      </c>
      <c r="G47" s="2">
        <f t="shared" si="7"/>
        <v>7241.641867292381</v>
      </c>
      <c r="H47" s="7">
        <f t="shared" si="8"/>
        <v>-159699.0562868528</v>
      </c>
      <c r="I47" s="2">
        <f t="shared" si="9"/>
        <v>5431.225548637475</v>
      </c>
      <c r="J47" s="7">
        <f t="shared" si="2"/>
        <v>-73537.79567606113</v>
      </c>
      <c r="K47" s="2">
        <f t="shared" si="10"/>
        <v>5069.161010768292</v>
      </c>
      <c r="L47" s="7">
        <f t="shared" si="11"/>
        <v>-56306.43475436418</v>
      </c>
      <c r="M47" s="2">
        <f t="shared" si="12"/>
        <v>4397.651606683009</v>
      </c>
      <c r="N47" s="7">
        <f t="shared" si="3"/>
        <v>-24347.986207581103</v>
      </c>
      <c r="O47" s="2">
        <f t="shared" si="13"/>
        <v>3518.121285346409</v>
      </c>
      <c r="P47" s="7">
        <f t="shared" si="14"/>
        <v>17510.585465082466</v>
      </c>
      <c r="Q47" s="2">
        <f t="shared" si="15"/>
        <v>3094.1677742340044</v>
      </c>
      <c r="R47" s="7">
        <f t="shared" si="16"/>
        <v>37687.36391179666</v>
      </c>
      <c r="S47" s="2">
        <f t="shared" si="17"/>
        <v>4119.689595615222</v>
      </c>
      <c r="T47" s="7">
        <f t="shared" si="4"/>
        <v>-11119.229358269597</v>
      </c>
      <c r="U47" s="2">
        <v>0</v>
      </c>
      <c r="V47" s="7">
        <f t="shared" si="18"/>
        <v>85140.59593309811</v>
      </c>
    </row>
    <row r="48" spans="1:22" ht="12.75">
      <c r="A48" s="3">
        <f t="shared" si="0"/>
        <v>2036</v>
      </c>
      <c r="B48" s="7">
        <f>B47+(B47*K10)</f>
        <v>1820.4234191998921</v>
      </c>
      <c r="C48" s="2">
        <f t="shared" si="5"/>
        <v>8560.410684434211</v>
      </c>
      <c r="D48" s="7">
        <f t="shared" si="6"/>
        <v>-231129.6756249786</v>
      </c>
      <c r="E48" s="2">
        <f>C48</f>
        <v>8560.410684434211</v>
      </c>
      <c r="F48" s="7">
        <f t="shared" si="1"/>
        <v>-23743.761541101252</v>
      </c>
      <c r="G48" s="2">
        <f t="shared" si="7"/>
        <v>7473.374407045737</v>
      </c>
      <c r="H48" s="7">
        <f t="shared" si="8"/>
        <v>-176403.5115754344</v>
      </c>
      <c r="I48" s="2">
        <f t="shared" si="9"/>
        <v>5605.024766193875</v>
      </c>
      <c r="J48" s="7">
        <f t="shared" si="2"/>
        <v>-82342.6130810354</v>
      </c>
      <c r="K48" s="2">
        <f t="shared" si="10"/>
        <v>5231.374163112877</v>
      </c>
      <c r="L48" s="7">
        <f t="shared" si="11"/>
        <v>-63531.40629173867</v>
      </c>
      <c r="M48" s="2">
        <f t="shared" si="12"/>
        <v>4538.3764580968655</v>
      </c>
      <c r="N48" s="7">
        <f t="shared" si="3"/>
        <v>-28642.86864166476</v>
      </c>
      <c r="O48" s="2">
        <f t="shared" si="13"/>
        <v>3630.701166477494</v>
      </c>
      <c r="P48" s="7">
        <f t="shared" si="14"/>
        <v>17053.47833970463</v>
      </c>
      <c r="Q48" s="2">
        <f t="shared" si="15"/>
        <v>3193.1811430094926</v>
      </c>
      <c r="R48" s="7">
        <f t="shared" si="16"/>
        <v>39080.151301156824</v>
      </c>
      <c r="S48" s="2">
        <f t="shared" si="17"/>
        <v>4251.519662674909</v>
      </c>
      <c r="T48" s="7">
        <f t="shared" si="4"/>
        <v>-14201.242017479495</v>
      </c>
      <c r="U48" s="2">
        <f>S48</f>
        <v>4251.519662674909</v>
      </c>
      <c r="V48" s="7">
        <f t="shared" si="18"/>
        <v>88796.77104428397</v>
      </c>
    </row>
    <row r="49" spans="1:22" ht="12.75">
      <c r="A49" s="3">
        <f t="shared" si="0"/>
        <v>2037</v>
      </c>
      <c r="B49" s="7">
        <f>B48+(B48*K10)</f>
        <v>1878.6769686142886</v>
      </c>
      <c r="C49" s="2">
        <f t="shared" si="5"/>
        <v>8834.343826336106</v>
      </c>
      <c r="D49" s="7">
        <f t="shared" si="6"/>
        <v>-254132.91238864596</v>
      </c>
      <c r="E49" s="2">
        <v>0</v>
      </c>
      <c r="F49" s="7">
        <f t="shared" si="1"/>
        <v>-23395.640492561055</v>
      </c>
      <c r="G49" s="2">
        <f t="shared" si="7"/>
        <v>7712.5223880712</v>
      </c>
      <c r="H49" s="7">
        <f t="shared" si="8"/>
        <v>-194454.09541736872</v>
      </c>
      <c r="I49" s="2">
        <f t="shared" si="9"/>
        <v>5784.385558712079</v>
      </c>
      <c r="J49" s="7">
        <f t="shared" si="2"/>
        <v>-91880.79719900266</v>
      </c>
      <c r="K49" s="2">
        <f t="shared" si="10"/>
        <v>5398.778136332489</v>
      </c>
      <c r="L49" s="7">
        <f t="shared" si="11"/>
        <v>-71367.19851207559</v>
      </c>
      <c r="M49" s="2">
        <f t="shared" si="12"/>
        <v>4683.6045047559655</v>
      </c>
      <c r="N49" s="7">
        <f t="shared" si="3"/>
        <v>-33321.289594919974</v>
      </c>
      <c r="O49" s="2">
        <f t="shared" si="13"/>
        <v>3746.883603804774</v>
      </c>
      <c r="P49" s="7">
        <f t="shared" si="14"/>
        <v>16510.522576096468</v>
      </c>
      <c r="Q49" s="2">
        <f t="shared" si="15"/>
        <v>3295.3629395857965</v>
      </c>
      <c r="R49" s="7">
        <f t="shared" si="16"/>
        <v>40530.5833090693</v>
      </c>
      <c r="S49" s="2">
        <f t="shared" si="17"/>
        <v>4387.568291880507</v>
      </c>
      <c r="T49" s="7">
        <f t="shared" si="4"/>
        <v>-17572.712894166278</v>
      </c>
      <c r="U49" s="2">
        <v>0</v>
      </c>
      <c r="V49" s="7">
        <f t="shared" si="18"/>
        <v>97022.72937380115</v>
      </c>
    </row>
    <row r="50" spans="1:22" ht="12.75">
      <c r="A50" s="3">
        <f t="shared" si="0"/>
        <v>2038</v>
      </c>
      <c r="B50" s="7">
        <f>B49+(B49*K10)</f>
        <v>1938.7946316099458</v>
      </c>
      <c r="C50" s="2">
        <f t="shared" si="5"/>
        <v>9117.042828778862</v>
      </c>
      <c r="D50" s="7">
        <f t="shared" si="6"/>
        <v>-278964.7488288074</v>
      </c>
      <c r="E50" s="2">
        <f>C50</f>
        <v>9117.042828778862</v>
      </c>
      <c r="F50" s="7">
        <f t="shared" si="1"/>
        <v>-32075.86789999655</v>
      </c>
      <c r="G50" s="2">
        <f t="shared" si="7"/>
        <v>7959.323104489478</v>
      </c>
      <c r="H50" s="7">
        <f t="shared" si="8"/>
        <v>-213950.69494525137</v>
      </c>
      <c r="I50" s="2">
        <f t="shared" si="9"/>
        <v>5969.485896590865</v>
      </c>
      <c r="J50" s="7">
        <f t="shared" si="2"/>
        <v>-102207.42864370107</v>
      </c>
      <c r="K50" s="2">
        <f t="shared" si="10"/>
        <v>5571.539036695129</v>
      </c>
      <c r="L50" s="7">
        <f t="shared" si="11"/>
        <v>-79859.93118879337</v>
      </c>
      <c r="M50" s="2">
        <f t="shared" si="12"/>
        <v>4833.479848908157</v>
      </c>
      <c r="N50" s="7">
        <f t="shared" si="3"/>
        <v>-38412.749459649895</v>
      </c>
      <c r="O50" s="2">
        <f t="shared" si="13"/>
        <v>3866.7838791265267</v>
      </c>
      <c r="P50" s="7">
        <f t="shared" si="14"/>
        <v>15873.985533119336</v>
      </c>
      <c r="Q50" s="2">
        <f t="shared" si="15"/>
        <v>3400.814553652542</v>
      </c>
      <c r="R50" s="7">
        <f t="shared" si="16"/>
        <v>42041.41984287425</v>
      </c>
      <c r="S50" s="2">
        <f t="shared" si="17"/>
        <v>4527.970477220683</v>
      </c>
      <c r="T50" s="7">
        <f t="shared" si="4"/>
        <v>-21256.263018155958</v>
      </c>
      <c r="U50" s="2">
        <f>S50</f>
        <v>4527.970477220683</v>
      </c>
      <c r="V50" s="7">
        <f t="shared" si="18"/>
        <v>101360.86020856918</v>
      </c>
    </row>
    <row r="51" spans="1:22" ht="12.75">
      <c r="A51" s="3">
        <f t="shared" si="0"/>
        <v>2039</v>
      </c>
      <c r="B51" s="7">
        <f>B50+(B50*K10)</f>
        <v>2000.836059821464</v>
      </c>
      <c r="C51" s="2">
        <f t="shared" si="5"/>
        <v>9408.788199299785</v>
      </c>
      <c r="D51" s="7">
        <f t="shared" si="6"/>
        <v>-305760.1748621147</v>
      </c>
      <c r="E51" s="2">
        <v>0</v>
      </c>
      <c r="F51" s="7">
        <f t="shared" si="1"/>
        <v>-32180.28406898734</v>
      </c>
      <c r="G51" s="2">
        <f t="shared" si="7"/>
        <v>8214.021443833142</v>
      </c>
      <c r="H51" s="7">
        <f t="shared" si="8"/>
        <v>-235000.37045124316</v>
      </c>
      <c r="I51" s="2">
        <f t="shared" si="9"/>
        <v>6160.509445281773</v>
      </c>
      <c r="J51" s="7">
        <f t="shared" si="2"/>
        <v>-113381.56351003297</v>
      </c>
      <c r="K51" s="2">
        <f t="shared" si="10"/>
        <v>5749.828285869373</v>
      </c>
      <c r="L51" s="7">
        <f t="shared" si="11"/>
        <v>-89059.06007386932</v>
      </c>
      <c r="M51" s="2">
        <f t="shared" si="12"/>
        <v>4988.151204073218</v>
      </c>
      <c r="N51" s="7">
        <f t="shared" si="3"/>
        <v>-43948.89854188964</v>
      </c>
      <c r="O51" s="2">
        <f t="shared" si="13"/>
        <v>3990.5209632585756</v>
      </c>
      <c r="P51" s="7">
        <f t="shared" si="14"/>
        <v>15135.53814118808</v>
      </c>
      <c r="Q51" s="2">
        <f t="shared" si="15"/>
        <v>3509.6406193694233</v>
      </c>
      <c r="R51" s="7">
        <f t="shared" si="16"/>
        <v>43615.573196515</v>
      </c>
      <c r="S51" s="2">
        <f t="shared" si="17"/>
        <v>4672.865532491745</v>
      </c>
      <c r="T51" s="7">
        <f t="shared" si="4"/>
        <v>-25276.172377909654</v>
      </c>
      <c r="U51" s="2">
        <v>0</v>
      </c>
      <c r="V51" s="7">
        <f t="shared" si="18"/>
        <v>110597.015007178</v>
      </c>
    </row>
    <row r="52" spans="1:22" ht="12.75">
      <c r="A52" s="3">
        <f t="shared" si="0"/>
        <v>2040</v>
      </c>
      <c r="B52" s="7">
        <f>B51+(B51*K10)</f>
        <v>2064.862813735751</v>
      </c>
      <c r="C52" s="2">
        <f t="shared" si="5"/>
        <v>9709.869421677378</v>
      </c>
      <c r="D52" s="7">
        <f t="shared" si="6"/>
        <v>-334663.8533134429</v>
      </c>
      <c r="E52" s="2">
        <f>C52</f>
        <v>9709.869421677378</v>
      </c>
      <c r="F52" s="7">
        <f t="shared" si="1"/>
        <v>-41933.37016479658</v>
      </c>
      <c r="G52" s="2">
        <f t="shared" si="7"/>
        <v>8476.870130035803</v>
      </c>
      <c r="H52" s="7">
        <f t="shared" si="8"/>
        <v>-257717.86330216873</v>
      </c>
      <c r="I52" s="2">
        <f t="shared" si="9"/>
        <v>6357.64574753079</v>
      </c>
      <c r="J52" s="7">
        <f t="shared" si="2"/>
        <v>-125466.51549256883</v>
      </c>
      <c r="K52" s="2">
        <f t="shared" si="10"/>
        <v>5933.822791017193</v>
      </c>
      <c r="L52" s="7">
        <f t="shared" si="11"/>
        <v>-99017.61385936012</v>
      </c>
      <c r="M52" s="2">
        <f t="shared" si="12"/>
        <v>5147.77204260356</v>
      </c>
      <c r="N52" s="7">
        <f t="shared" si="3"/>
        <v>-49963.69027172822</v>
      </c>
      <c r="O52" s="2">
        <f t="shared" si="13"/>
        <v>4118.21763408285</v>
      </c>
      <c r="P52" s="7">
        <f t="shared" si="14"/>
        <v>14286.211387685651</v>
      </c>
      <c r="Q52" s="2">
        <f t="shared" si="15"/>
        <v>3621.949119189245</v>
      </c>
      <c r="R52" s="7">
        <f t="shared" si="16"/>
        <v>45256.11741177906</v>
      </c>
      <c r="S52" s="2">
        <f t="shared" si="17"/>
        <v>4822.397229531482</v>
      </c>
      <c r="T52" s="7">
        <f t="shared" si="4"/>
        <v>-29658.498463197557</v>
      </c>
      <c r="U52" s="2">
        <f>S52</f>
        <v>4822.397229531482</v>
      </c>
      <c r="V52" s="7">
        <f t="shared" si="18"/>
        <v>115725.81203884623</v>
      </c>
    </row>
    <row r="53" spans="1:22" ht="12.75">
      <c r="A53" s="3">
        <f t="shared" si="0"/>
        <v>2041</v>
      </c>
      <c r="B53" s="7">
        <f>B52+(B52*K10)</f>
        <v>2130.938423775295</v>
      </c>
      <c r="C53" s="2">
        <f t="shared" si="5"/>
        <v>10020.585243171054</v>
      </c>
      <c r="D53" s="7">
        <f t="shared" si="6"/>
        <v>-365830.8041751154</v>
      </c>
      <c r="E53" s="2">
        <v>0</v>
      </c>
      <c r="F53" s="7">
        <f aca="true" t="shared" si="19" ref="F53:F84">(F52+B53)*(1+$K$16)-E53</f>
        <v>-42588.601962892775</v>
      </c>
      <c r="G53" s="2">
        <f t="shared" si="7"/>
        <v>8748.129974196949</v>
      </c>
      <c r="H53" s="7">
        <f t="shared" si="8"/>
        <v>-282226.13959407795</v>
      </c>
      <c r="I53" s="2">
        <f t="shared" si="9"/>
        <v>6561.090411451775</v>
      </c>
      <c r="J53" s="7">
        <f aca="true" t="shared" si="20" ref="J53:J84">(J52+B53)*(1+$K$16)-I53</f>
        <v>-138530.15787506083</v>
      </c>
      <c r="K53" s="2">
        <f t="shared" si="10"/>
        <v>6123.705120329743</v>
      </c>
      <c r="L53" s="7">
        <f t="shared" si="11"/>
        <v>-109792.44783640551</v>
      </c>
      <c r="M53" s="2">
        <f t="shared" si="12"/>
        <v>5312.500747966874</v>
      </c>
      <c r="N53" s="7">
        <f aca="true" t="shared" si="21" ref="N53:N84">(N52+B53)*(1+$K$16)-M53</f>
        <v>-56493.5452252765</v>
      </c>
      <c r="O53" s="2">
        <f t="shared" si="13"/>
        <v>4250.000598373501</v>
      </c>
      <c r="P53" s="7">
        <f t="shared" si="14"/>
        <v>13316.349699889712</v>
      </c>
      <c r="Q53" s="2">
        <f t="shared" si="15"/>
        <v>3737.8514910033005</v>
      </c>
      <c r="R53" s="7">
        <f t="shared" si="16"/>
        <v>46966.298253039866</v>
      </c>
      <c r="S53" s="2">
        <f t="shared" si="17"/>
        <v>4976.713940876489</v>
      </c>
      <c r="T53" s="7">
        <f aca="true" t="shared" si="22" ref="T53:T84">(T52+B53)*(1+$K$16)-S53</f>
        <v>-34431.20318305831</v>
      </c>
      <c r="U53" s="2">
        <v>0</v>
      </c>
      <c r="V53" s="7">
        <f t="shared" si="18"/>
        <v>126106.72299500504</v>
      </c>
    </row>
    <row r="54" spans="1:22" ht="12.75">
      <c r="A54" s="3">
        <f t="shared" si="0"/>
        <v>2042</v>
      </c>
      <c r="B54" s="7">
        <f>B53+(B53*K10)</f>
        <v>2199.1284533361045</v>
      </c>
      <c r="C54" s="2">
        <f t="shared" si="5"/>
        <v>10341.243970952528</v>
      </c>
      <c r="D54" s="7">
        <f t="shared" si="6"/>
        <v>-399427.1369932564</v>
      </c>
      <c r="E54" s="2">
        <f>C54</f>
        <v>10341.243970952528</v>
      </c>
      <c r="F54" s="7">
        <f t="shared" si="19"/>
        <v>-53557.98062617817</v>
      </c>
      <c r="G54" s="2">
        <f t="shared" si="7"/>
        <v>9028.070133371251</v>
      </c>
      <c r="H54" s="7">
        <f t="shared" si="8"/>
        <v>-308656.97205396503</v>
      </c>
      <c r="I54" s="2">
        <f t="shared" si="9"/>
        <v>6771.045304618232</v>
      </c>
      <c r="J54" s="7">
        <f t="shared" si="20"/>
        <v>-152645.24678586368</v>
      </c>
      <c r="K54" s="2">
        <f t="shared" si="10"/>
        <v>6319.663684180295</v>
      </c>
      <c r="L54" s="7">
        <f t="shared" si="11"/>
        <v>-121444.51542406456</v>
      </c>
      <c r="M54" s="2">
        <f t="shared" si="12"/>
        <v>5482.500771901814</v>
      </c>
      <c r="N54" s="7">
        <f t="shared" si="21"/>
        <v>-63577.52671787805</v>
      </c>
      <c r="O54" s="2">
        <f t="shared" si="13"/>
        <v>4386.000617521453</v>
      </c>
      <c r="P54" s="7">
        <f t="shared" si="14"/>
        <v>12215.56100643017</v>
      </c>
      <c r="Q54" s="2">
        <f t="shared" si="15"/>
        <v>3857.462738715406</v>
      </c>
      <c r="R54" s="7">
        <f t="shared" si="16"/>
        <v>48749.54383710689</v>
      </c>
      <c r="S54" s="2">
        <f t="shared" si="17"/>
        <v>5135.968786984537</v>
      </c>
      <c r="T54" s="7">
        <f t="shared" si="22"/>
        <v>-39624.288747787294</v>
      </c>
      <c r="U54" s="2">
        <f>S54</f>
        <v>5135.968786984537</v>
      </c>
      <c r="V54" s="7">
        <f t="shared" si="18"/>
        <v>132151.2922627405</v>
      </c>
    </row>
    <row r="55" spans="1:22" ht="12.75">
      <c r="A55" s="3">
        <f t="shared" si="0"/>
        <v>2043</v>
      </c>
      <c r="B55" s="7">
        <f>B54+(B54*K10)</f>
        <v>2269.5005638428597</v>
      </c>
      <c r="C55" s="2">
        <f t="shared" si="5"/>
        <v>10672.163778023008</v>
      </c>
      <c r="D55" s="7">
        <f t="shared" si="6"/>
        <v>-435630.83475749544</v>
      </c>
      <c r="E55" s="2">
        <v>0</v>
      </c>
      <c r="F55" s="7">
        <f t="shared" si="19"/>
        <v>-54878.673666698785</v>
      </c>
      <c r="G55" s="2">
        <f t="shared" si="7"/>
        <v>9316.968377639132</v>
      </c>
      <c r="H55" s="7">
        <f t="shared" si="8"/>
        <v>-337151.56287206983</v>
      </c>
      <c r="I55" s="2">
        <f t="shared" si="9"/>
        <v>6987.718754366016</v>
      </c>
      <c r="J55" s="7">
        <f t="shared" si="20"/>
        <v>-167889.7672119283</v>
      </c>
      <c r="K55" s="2">
        <f t="shared" si="10"/>
        <v>6521.892922074064</v>
      </c>
      <c r="L55" s="7">
        <f t="shared" si="11"/>
        <v>-134039.1588225113</v>
      </c>
      <c r="M55" s="2">
        <f t="shared" si="12"/>
        <v>5657.940796602672</v>
      </c>
      <c r="N55" s="7">
        <f t="shared" si="21"/>
        <v>-71257.52878142033</v>
      </c>
      <c r="O55" s="2">
        <f t="shared" si="13"/>
        <v>4526.35263728214</v>
      </c>
      <c r="P55" s="7">
        <f t="shared" si="14"/>
        <v>10972.663242910003</v>
      </c>
      <c r="Q55" s="2">
        <f t="shared" si="15"/>
        <v>3980.901546354299</v>
      </c>
      <c r="R55" s="7">
        <f t="shared" si="16"/>
        <v>50609.47596266194</v>
      </c>
      <c r="S55" s="2">
        <f t="shared" si="17"/>
        <v>5300.319788168042</v>
      </c>
      <c r="T55" s="7">
        <f t="shared" si="22"/>
        <v>-45269.94314498858</v>
      </c>
      <c r="U55" s="2">
        <v>0</v>
      </c>
      <c r="V55" s="7">
        <f t="shared" si="18"/>
        <v>143830.2483244442</v>
      </c>
    </row>
    <row r="56" spans="1:22" ht="12.75">
      <c r="A56" s="3">
        <f t="shared" si="0"/>
        <v>2044</v>
      </c>
      <c r="B56" s="7">
        <f>B55+(B55*K10)</f>
        <v>2342.124581885831</v>
      </c>
      <c r="C56" s="2">
        <f t="shared" si="5"/>
        <v>11013.673018919744</v>
      </c>
      <c r="D56" s="7">
        <f t="shared" si="6"/>
        <v>-474632.5929068221</v>
      </c>
      <c r="E56" s="2">
        <f>C56</f>
        <v>11013.673018919744</v>
      </c>
      <c r="F56" s="7">
        <f t="shared" si="19"/>
        <v>-67227.7805396696</v>
      </c>
      <c r="G56" s="2">
        <f t="shared" si="7"/>
        <v>9615.111365723584</v>
      </c>
      <c r="H56" s="7">
        <f t="shared" si="8"/>
        <v>-367861.2103362205</v>
      </c>
      <c r="I56" s="2">
        <f t="shared" si="9"/>
        <v>7211.325754505729</v>
      </c>
      <c r="J56" s="7">
        <f t="shared" si="20"/>
        <v>-184347.30336865116</v>
      </c>
      <c r="K56" s="2">
        <f t="shared" si="10"/>
        <v>6730.593495580434</v>
      </c>
      <c r="L56" s="7">
        <f t="shared" si="11"/>
        <v>-147646.42013304966</v>
      </c>
      <c r="M56" s="2">
        <f t="shared" si="12"/>
        <v>5838.9949020939575</v>
      </c>
      <c r="N56" s="7">
        <f t="shared" si="21"/>
        <v>-79578.47739559588</v>
      </c>
      <c r="O56" s="2">
        <f t="shared" si="13"/>
        <v>4671.195921675168</v>
      </c>
      <c r="P56" s="7">
        <f t="shared" si="14"/>
        <v>9575.627050856376</v>
      </c>
      <c r="Q56" s="2">
        <f t="shared" si="15"/>
        <v>4108.290395837636</v>
      </c>
      <c r="R56" s="7">
        <f t="shared" si="16"/>
        <v>52549.92218682849</v>
      </c>
      <c r="S56" s="2">
        <f t="shared" si="17"/>
        <v>5469.930021389419</v>
      </c>
      <c r="T56" s="7">
        <f t="shared" si="22"/>
        <v>-51402.695883909364</v>
      </c>
      <c r="U56" s="2">
        <f>S56</f>
        <v>5469.930021389419</v>
      </c>
      <c r="V56" s="7">
        <f t="shared" si="18"/>
        <v>150934.50898838375</v>
      </c>
    </row>
    <row r="57" spans="1:22" ht="12.75">
      <c r="A57" s="3">
        <f t="shared" si="0"/>
        <v>2045</v>
      </c>
      <c r="B57" s="7">
        <f>B56+(B56*K10)</f>
        <v>2417.0725685061775</v>
      </c>
      <c r="C57" s="2">
        <f t="shared" si="5"/>
        <v>11366.110555525176</v>
      </c>
      <c r="D57" s="7">
        <f t="shared" si="6"/>
        <v>-516636.71731752326</v>
      </c>
      <c r="E57" s="2">
        <v>0</v>
      </c>
      <c r="F57" s="7">
        <f t="shared" si="19"/>
        <v>-69347.45752914487</v>
      </c>
      <c r="G57" s="2">
        <f t="shared" si="7"/>
        <v>9922.794929426738</v>
      </c>
      <c r="H57" s="7">
        <f t="shared" si="8"/>
        <v>-400948.0223408811</v>
      </c>
      <c r="I57" s="2">
        <f t="shared" si="9"/>
        <v>7442.088178649912</v>
      </c>
      <c r="J57" s="7">
        <f t="shared" si="20"/>
        <v>-202107.43513480507</v>
      </c>
      <c r="K57" s="2">
        <f t="shared" si="10"/>
        <v>6945.972487439008</v>
      </c>
      <c r="L57" s="7">
        <f t="shared" si="11"/>
        <v>-162341.37438150053</v>
      </c>
      <c r="M57" s="2">
        <f t="shared" si="12"/>
        <v>6025.842738960964</v>
      </c>
      <c r="N57" s="7">
        <f t="shared" si="21"/>
        <v>-88588.54590394694</v>
      </c>
      <c r="O57" s="2">
        <f t="shared" si="13"/>
        <v>4820.674191168774</v>
      </c>
      <c r="P57" s="7">
        <f t="shared" si="14"/>
        <v>8011.514401549158</v>
      </c>
      <c r="Q57" s="2">
        <f t="shared" si="15"/>
        <v>4239.7556885044405</v>
      </c>
      <c r="R57" s="7">
        <f t="shared" si="16"/>
        <v>54574.928699703654</v>
      </c>
      <c r="S57" s="2">
        <f t="shared" si="17"/>
        <v>5644.967782073881</v>
      </c>
      <c r="T57" s="7">
        <f t="shared" si="22"/>
        <v>-58059.584729555296</v>
      </c>
      <c r="U57" s="2">
        <v>0</v>
      </c>
      <c r="V57" s="7">
        <f t="shared" si="18"/>
        <v>164086.19226587223</v>
      </c>
    </row>
    <row r="58" spans="1:22" ht="12.75">
      <c r="A58" s="3">
        <f t="shared" si="0"/>
        <v>2046</v>
      </c>
      <c r="B58" s="7">
        <f>B57+(B57*K10)</f>
        <v>2494.418890698375</v>
      </c>
      <c r="C58" s="2">
        <f t="shared" si="5"/>
        <v>11729.826093301981</v>
      </c>
      <c r="D58" s="7">
        <f t="shared" si="6"/>
        <v>-561862.0854100047</v>
      </c>
      <c r="E58" s="2">
        <f>C58</f>
        <v>11729.826093301981</v>
      </c>
      <c r="F58" s="7">
        <f t="shared" si="19"/>
        <v>-83262.57743643974</v>
      </c>
      <c r="G58" s="2">
        <f t="shared" si="7"/>
        <v>10240.324367168394</v>
      </c>
      <c r="H58" s="7">
        <f t="shared" si="8"/>
        <v>-436585.680058864</v>
      </c>
      <c r="I58" s="2">
        <f t="shared" si="9"/>
        <v>7680.23500036671</v>
      </c>
      <c r="J58" s="7">
        <f t="shared" si="20"/>
        <v>-221266.1623815609</v>
      </c>
      <c r="K58" s="2">
        <f t="shared" si="10"/>
        <v>7168.243607037056</v>
      </c>
      <c r="L58" s="7">
        <f t="shared" si="11"/>
        <v>-178204.4859821954</v>
      </c>
      <c r="M58" s="2">
        <f t="shared" si="12"/>
        <v>6218.669706607715</v>
      </c>
      <c r="N58" s="7">
        <f t="shared" si="21"/>
        <v>-98339.38561078369</v>
      </c>
      <c r="O58" s="2">
        <f t="shared" si="13"/>
        <v>4974.9357652861745</v>
      </c>
      <c r="P58" s="7">
        <f t="shared" si="14"/>
        <v>6266.412857418687</v>
      </c>
      <c r="Q58" s="2">
        <f t="shared" si="15"/>
        <v>4375.427870536582</v>
      </c>
      <c r="R58" s="7">
        <f t="shared" si="16"/>
        <v>56688.7740511936</v>
      </c>
      <c r="S58" s="2">
        <f t="shared" si="17"/>
        <v>5825.606751100245</v>
      </c>
      <c r="T58" s="7">
        <f t="shared" si="22"/>
        <v>-65280.334198677156</v>
      </c>
      <c r="U58" s="2">
        <f>S58</f>
        <v>5825.606751100245</v>
      </c>
      <c r="V58" s="7">
        <f t="shared" si="18"/>
        <v>172415.64718643032</v>
      </c>
    </row>
    <row r="59" spans="1:22" ht="12.75">
      <c r="A59" s="3">
        <f t="shared" si="0"/>
        <v>2047</v>
      </c>
      <c r="B59" s="7">
        <f>B58+(B58*K10)</f>
        <v>2574.240295200723</v>
      </c>
      <c r="C59" s="2">
        <f t="shared" si="5"/>
        <v>12105.180528287645</v>
      </c>
      <c r="D59" s="7">
        <f t="shared" si="6"/>
        <v>-610543.174801128</v>
      </c>
      <c r="E59" s="2">
        <v>0</v>
      </c>
      <c r="F59" s="7">
        <f t="shared" si="19"/>
        <v>-86336.52074112574</v>
      </c>
      <c r="G59" s="2">
        <f t="shared" si="7"/>
        <v>10568.014746917783</v>
      </c>
      <c r="H59" s="7">
        <f t="shared" si="8"/>
        <v>-474960.2552940375</v>
      </c>
      <c r="I59" s="2">
        <f t="shared" si="9"/>
        <v>7926.002520378444</v>
      </c>
      <c r="J59" s="7">
        <f t="shared" si="20"/>
        <v>-241926.35915278384</v>
      </c>
      <c r="K59" s="2">
        <f t="shared" si="10"/>
        <v>7397.627402462242</v>
      </c>
      <c r="L59" s="7">
        <f t="shared" si="11"/>
        <v>-195321.99028754653</v>
      </c>
      <c r="M59" s="2">
        <f t="shared" si="12"/>
        <v>6417.667137219162</v>
      </c>
      <c r="N59" s="7">
        <f t="shared" si="21"/>
        <v>-108886.37262489295</v>
      </c>
      <c r="O59" s="2">
        <f t="shared" si="13"/>
        <v>5134.133709775332</v>
      </c>
      <c r="P59" s="7">
        <f t="shared" si="14"/>
        <v>4325.365163527437</v>
      </c>
      <c r="Q59" s="2">
        <f t="shared" si="15"/>
        <v>4515.441562393753</v>
      </c>
      <c r="R59" s="7">
        <f t="shared" si="16"/>
        <v>58895.98378824818</v>
      </c>
      <c r="S59" s="2">
        <f t="shared" si="17"/>
        <v>6012.026167135453</v>
      </c>
      <c r="T59" s="7">
        <f t="shared" si="22"/>
        <v>-73107.54664385524</v>
      </c>
      <c r="U59" s="2">
        <v>0</v>
      </c>
      <c r="V59" s="7">
        <f t="shared" si="18"/>
        <v>187239.1796053452</v>
      </c>
    </row>
    <row r="60" spans="1:22" ht="12.75">
      <c r="A60" s="3">
        <f t="shared" si="0"/>
        <v>2048</v>
      </c>
      <c r="B60" s="7">
        <f>B59+(B59*K10)</f>
        <v>2656.615984647146</v>
      </c>
      <c r="C60" s="2">
        <f t="shared" si="5"/>
        <v>12492.54630519285</v>
      </c>
      <c r="D60" s="7">
        <f t="shared" si="6"/>
        <v>-662931.1642388273</v>
      </c>
      <c r="E60" s="2">
        <f>C60</f>
        <v>12492.54630519285</v>
      </c>
      <c r="F60" s="7">
        <f t="shared" si="19"/>
        <v>-102030.04439462496</v>
      </c>
      <c r="G60" s="2">
        <f t="shared" si="7"/>
        <v>10906.191218819153</v>
      </c>
      <c r="H60" s="7">
        <f t="shared" si="8"/>
        <v>-516271.08527986694</v>
      </c>
      <c r="I60" s="2">
        <f t="shared" si="9"/>
        <v>8179.634601030554</v>
      </c>
      <c r="J60" s="7">
        <f t="shared" si="20"/>
        <v>-264198.25979093683</v>
      </c>
      <c r="K60" s="2">
        <f t="shared" si="10"/>
        <v>7634.351479341033</v>
      </c>
      <c r="L60" s="7">
        <f t="shared" si="11"/>
        <v>-213786.30198344338</v>
      </c>
      <c r="M60" s="2">
        <f t="shared" si="12"/>
        <v>6623.032485610175</v>
      </c>
      <c r="N60" s="7">
        <f t="shared" si="21"/>
        <v>-120288.87209067319</v>
      </c>
      <c r="O60" s="2">
        <f t="shared" si="13"/>
        <v>5298.425988488143</v>
      </c>
      <c r="P60" s="7">
        <f t="shared" si="14"/>
        <v>2172.2938400586618</v>
      </c>
      <c r="Q60" s="2">
        <f t="shared" si="15"/>
        <v>4659.935692390353</v>
      </c>
      <c r="R60" s="7">
        <f t="shared" si="16"/>
        <v>61201.34606460766</v>
      </c>
      <c r="S60" s="2">
        <f t="shared" si="17"/>
        <v>6204.411004483787</v>
      </c>
      <c r="T60" s="7">
        <f t="shared" si="22"/>
        <v>-81586.90680983645</v>
      </c>
      <c r="U60" s="2">
        <f>S60</f>
        <v>6204.411004483787</v>
      </c>
      <c r="V60" s="7">
        <f t="shared" si="18"/>
        <v>196984.09027680807</v>
      </c>
    </row>
    <row r="61" spans="1:22" ht="12.75">
      <c r="A61" s="3">
        <f t="shared" si="0"/>
        <v>2049</v>
      </c>
      <c r="B61" s="7">
        <f>B60+(B60*K10)</f>
        <v>2741.6276961558547</v>
      </c>
      <c r="C61" s="2">
        <f t="shared" si="5"/>
        <v>12892.30778695902</v>
      </c>
      <c r="D61" s="7">
        <f t="shared" si="6"/>
        <v>-719295.1118876175</v>
      </c>
      <c r="E61" s="2">
        <v>0</v>
      </c>
      <c r="F61" s="7">
        <f t="shared" si="19"/>
        <v>-106238.60586736194</v>
      </c>
      <c r="G61" s="2">
        <f t="shared" si="7"/>
        <v>11255.189337821366</v>
      </c>
      <c r="H61" s="7">
        <f t="shared" si="8"/>
        <v>-560731.7089523922</v>
      </c>
      <c r="I61" s="2">
        <f t="shared" si="9"/>
        <v>8441.382908263531</v>
      </c>
      <c r="J61" s="7">
        <f t="shared" si="20"/>
        <v>-288199.9792496792</v>
      </c>
      <c r="K61" s="2">
        <f t="shared" si="10"/>
        <v>7878.650726679946</v>
      </c>
      <c r="L61" s="7">
        <f t="shared" si="11"/>
        <v>-233696.4522140776</v>
      </c>
      <c r="M61" s="2">
        <f t="shared" si="12"/>
        <v>6834.9695251497005</v>
      </c>
      <c r="N61" s="7">
        <f t="shared" si="21"/>
        <v>-132610.52102728325</v>
      </c>
      <c r="O61" s="2">
        <f t="shared" si="13"/>
        <v>5467.975620119763</v>
      </c>
      <c r="P61" s="7">
        <f t="shared" si="14"/>
        <v>-210.07957637022992</v>
      </c>
      <c r="Q61" s="2">
        <f t="shared" si="15"/>
        <v>4809.0536345468445</v>
      </c>
      <c r="R61" s="7">
        <f t="shared" si="16"/>
        <v>63609.92828947012</v>
      </c>
      <c r="S61" s="2">
        <f t="shared" si="17"/>
        <v>6402.952156627268</v>
      </c>
      <c r="T61" s="7">
        <f t="shared" si="22"/>
        <v>-90767.4008082655</v>
      </c>
      <c r="U61" s="2">
        <v>0</v>
      </c>
      <c r="V61" s="7">
        <f t="shared" si="18"/>
        <v>213706.51823107142</v>
      </c>
    </row>
    <row r="62" spans="1:22" ht="12.75">
      <c r="A62" s="3">
        <f t="shared" si="0"/>
        <v>2050</v>
      </c>
      <c r="B62" s="7">
        <f>B61+(B61*K10)</f>
        <v>2829.359782432842</v>
      </c>
      <c r="C62" s="2">
        <f t="shared" si="5"/>
        <v>13304.861636141708</v>
      </c>
      <c r="D62" s="7">
        <f t="shared" si="6"/>
        <v>-779923.2163886894</v>
      </c>
      <c r="E62" s="2">
        <f>C62</f>
        <v>13304.861636141708</v>
      </c>
      <c r="F62" s="7">
        <f t="shared" si="19"/>
        <v>-123952.75494701584</v>
      </c>
      <c r="G62" s="2">
        <f t="shared" si="7"/>
        <v>11615.35539663165</v>
      </c>
      <c r="H62" s="7">
        <f t="shared" si="8"/>
        <v>-608570.8690084883</v>
      </c>
      <c r="I62" s="2">
        <f t="shared" si="9"/>
        <v>8711.507161327963</v>
      </c>
      <c r="J62" s="7">
        <f t="shared" si="20"/>
        <v>-314058.0699912816</v>
      </c>
      <c r="K62" s="2">
        <f t="shared" si="10"/>
        <v>8130.767549933705</v>
      </c>
      <c r="L62" s="7">
        <f t="shared" si="11"/>
        <v>-255158.5564517936</v>
      </c>
      <c r="M62" s="2">
        <f t="shared" si="12"/>
        <v>7053.688549954491</v>
      </c>
      <c r="N62" s="7">
        <f t="shared" si="21"/>
        <v>-145919.53108194444</v>
      </c>
      <c r="O62" s="2">
        <f t="shared" si="13"/>
        <v>5642.950839963596</v>
      </c>
      <c r="P62" s="7">
        <f t="shared" si="14"/>
        <v>-2840.3210194766007</v>
      </c>
      <c r="Q62" s="2">
        <f t="shared" si="15"/>
        <v>4962.943350852343</v>
      </c>
      <c r="R62" s="7">
        <f t="shared" si="16"/>
        <v>66127.09488608383</v>
      </c>
      <c r="S62" s="2">
        <f t="shared" si="17"/>
        <v>6607.84662563934</v>
      </c>
      <c r="T62" s="7">
        <f t="shared" si="22"/>
        <v>-100701.5505232803</v>
      </c>
      <c r="U62" s="2">
        <f>S62</f>
        <v>6607.84662563934</v>
      </c>
      <c r="V62" s="7">
        <f t="shared" si="18"/>
        <v>225085.54284881023</v>
      </c>
    </row>
    <row r="63" spans="1:22" ht="12.75">
      <c r="A63" s="3">
        <f t="shared" si="0"/>
        <v>2051</v>
      </c>
      <c r="B63" s="7">
        <f>B62+(B62*K10)</f>
        <v>2919.8992954706932</v>
      </c>
      <c r="C63" s="2">
        <f t="shared" si="5"/>
        <v>13730.617208498243</v>
      </c>
      <c r="D63" s="7">
        <f t="shared" si="6"/>
        <v>-845124.1664982423</v>
      </c>
      <c r="E63" s="2">
        <v>0</v>
      </c>
      <c r="F63" s="7">
        <f t="shared" si="19"/>
        <v>-129505.15554715332</v>
      </c>
      <c r="G63" s="2">
        <f t="shared" si="7"/>
        <v>11987.046769323862</v>
      </c>
      <c r="H63" s="7">
        <f t="shared" si="8"/>
        <v>-660033.5843622527</v>
      </c>
      <c r="I63" s="2">
        <f t="shared" si="9"/>
        <v>8990.275390490458</v>
      </c>
      <c r="J63" s="7">
        <f t="shared" si="20"/>
        <v>-341908.1180350082</v>
      </c>
      <c r="K63" s="2">
        <f t="shared" si="10"/>
        <v>8390.952111531584</v>
      </c>
      <c r="L63" s="7">
        <f t="shared" si="11"/>
        <v>-278286.3152687971</v>
      </c>
      <c r="M63" s="2">
        <f t="shared" si="12"/>
        <v>7279.406583553035</v>
      </c>
      <c r="N63" s="7">
        <f t="shared" si="21"/>
        <v>-160289.01259507993</v>
      </c>
      <c r="O63" s="2">
        <f t="shared" si="13"/>
        <v>5823.525266842431</v>
      </c>
      <c r="P63" s="7">
        <f t="shared" si="14"/>
        <v>-5738.3765115287515</v>
      </c>
      <c r="Q63" s="2">
        <f t="shared" si="15"/>
        <v>5121.757538079619</v>
      </c>
      <c r="R63" s="7">
        <f t="shared" si="16"/>
        <v>68758.52623618372</v>
      </c>
      <c r="S63" s="2">
        <f t="shared" si="17"/>
        <v>6819.2977176598</v>
      </c>
      <c r="T63" s="7">
        <f t="shared" si="22"/>
        <v>-111445.66453141609</v>
      </c>
      <c r="U63" s="2">
        <v>0</v>
      </c>
      <c r="V63" s="7">
        <f t="shared" si="18"/>
        <v>243965.8230943806</v>
      </c>
    </row>
    <row r="64" spans="1:22" ht="12.75">
      <c r="A64" s="3">
        <f t="shared" si="0"/>
        <v>2052</v>
      </c>
      <c r="B64" s="7">
        <f>B63+(B63*K10)</f>
        <v>3013.3360729257556</v>
      </c>
      <c r="C64" s="2">
        <f t="shared" si="5"/>
        <v>14169.996959170187</v>
      </c>
      <c r="D64" s="7">
        <f t="shared" si="6"/>
        <v>-915228.5855142591</v>
      </c>
      <c r="E64" s="2">
        <f>C64</f>
        <v>14169.996959170187</v>
      </c>
      <c r="F64" s="7">
        <f t="shared" si="19"/>
        <v>-149516.24379659368</v>
      </c>
      <c r="G64" s="2">
        <f t="shared" si="7"/>
        <v>12370.632265942226</v>
      </c>
      <c r="H64" s="7">
        <f t="shared" si="8"/>
        <v>-715382.2979355222</v>
      </c>
      <c r="I64" s="2">
        <f t="shared" si="9"/>
        <v>9277.964202986153</v>
      </c>
      <c r="J64" s="7">
        <f t="shared" si="20"/>
        <v>-371895.3809024144</v>
      </c>
      <c r="K64" s="2">
        <f t="shared" si="10"/>
        <v>8659.462579100595</v>
      </c>
      <c r="L64" s="7">
        <f t="shared" si="11"/>
        <v>-303201.5503186829</v>
      </c>
      <c r="M64" s="2">
        <f t="shared" si="12"/>
        <v>7512.347594226731</v>
      </c>
      <c r="N64" s="7">
        <f t="shared" si="21"/>
        <v>-175797.3214729317</v>
      </c>
      <c r="O64" s="2">
        <f t="shared" si="13"/>
        <v>6009.878075381389</v>
      </c>
      <c r="P64" s="7">
        <f t="shared" si="14"/>
        <v>-8925.671344686594</v>
      </c>
      <c r="Q64" s="2">
        <f t="shared" si="15"/>
        <v>5285.653779298166</v>
      </c>
      <c r="R64" s="7">
        <f t="shared" si="16"/>
        <v>71510.23889144897</v>
      </c>
      <c r="S64" s="2">
        <f t="shared" si="17"/>
        <v>7037.515244624913</v>
      </c>
      <c r="T64" s="7">
        <f t="shared" si="22"/>
        <v>-123060.10669520957</v>
      </c>
      <c r="U64" s="2">
        <f>S64</f>
        <v>7037.515244624913</v>
      </c>
      <c r="V64" s="7">
        <f t="shared" si="18"/>
        <v>257230.18506439292</v>
      </c>
    </row>
    <row r="65" spans="1:22" ht="12.75">
      <c r="A65" s="3">
        <f t="shared" si="0"/>
        <v>2053</v>
      </c>
      <c r="B65" s="7">
        <f>B64+(B64*K10)</f>
        <v>3109.7628272593797</v>
      </c>
      <c r="C65" s="2">
        <f t="shared" si="5"/>
        <v>14623.436861863633</v>
      </c>
      <c r="D65" s="7">
        <f t="shared" si="6"/>
        <v>-990590.5771369534</v>
      </c>
      <c r="E65" s="2">
        <v>0</v>
      </c>
      <c r="F65" s="7">
        <f t="shared" si="19"/>
        <v>-156654.93463718772</v>
      </c>
      <c r="G65" s="2">
        <f t="shared" si="7"/>
        <v>12766.492498452377</v>
      </c>
      <c r="H65" s="7">
        <f t="shared" si="8"/>
        <v>-774898.1050642936</v>
      </c>
      <c r="I65" s="2">
        <f t="shared" si="9"/>
        <v>9574.85905748171</v>
      </c>
      <c r="J65" s="7">
        <f t="shared" si="20"/>
        <v>-404175.4703978976</v>
      </c>
      <c r="K65" s="2">
        <f t="shared" si="10"/>
        <v>8936.565381631814</v>
      </c>
      <c r="L65" s="7">
        <f t="shared" si="11"/>
        <v>-330034.77799745504</v>
      </c>
      <c r="M65" s="2">
        <f t="shared" si="12"/>
        <v>7752.742717241987</v>
      </c>
      <c r="N65" s="7">
        <f t="shared" si="21"/>
        <v>-192528.4304681114</v>
      </c>
      <c r="O65" s="2">
        <f t="shared" si="13"/>
        <v>6202.194173793593</v>
      </c>
      <c r="P65" s="7">
        <f t="shared" si="14"/>
        <v>-12425.216287440713</v>
      </c>
      <c r="Q65" s="2">
        <f t="shared" si="15"/>
        <v>5454.794700235708</v>
      </c>
      <c r="R65" s="7">
        <f t="shared" si="16"/>
        <v>74388.60713878223</v>
      </c>
      <c r="S65" s="2">
        <f t="shared" si="17"/>
        <v>7262.715732452911</v>
      </c>
      <c r="T65" s="7">
        <f t="shared" si="22"/>
        <v>-135609.58367115963</v>
      </c>
      <c r="U65" s="2">
        <v>0</v>
      </c>
      <c r="V65" s="7">
        <f t="shared" si="18"/>
        <v>278563.744244068</v>
      </c>
    </row>
    <row r="66" spans="1:22" ht="12.75">
      <c r="A66" s="3">
        <f t="shared" si="0"/>
        <v>2054</v>
      </c>
      <c r="B66" s="7">
        <f>B65+(B65*K10)</f>
        <v>3209.2752377316797</v>
      </c>
      <c r="C66" s="2">
        <f t="shared" si="5"/>
        <v>15091.386841443269</v>
      </c>
      <c r="D66" s="7">
        <f t="shared" si="6"/>
        <v>-1071589.3798736106</v>
      </c>
      <c r="E66" s="2">
        <f>C66</f>
        <v>15091.386841443269</v>
      </c>
      <c r="F66" s="7">
        <f t="shared" si="19"/>
        <v>-179278.24239886124</v>
      </c>
      <c r="G66" s="2">
        <f t="shared" si="7"/>
        <v>13175.020258402852</v>
      </c>
      <c r="H66" s="7">
        <f t="shared" si="8"/>
        <v>-838882.0681728241</v>
      </c>
      <c r="I66" s="2">
        <f t="shared" si="9"/>
        <v>9881.254547321125</v>
      </c>
      <c r="J66" s="7">
        <f t="shared" si="20"/>
        <v>-438915.08336869866</v>
      </c>
      <c r="K66" s="2">
        <f t="shared" si="10"/>
        <v>9222.535473844031</v>
      </c>
      <c r="L66" s="7">
        <f t="shared" si="11"/>
        <v>-358925.82342674804</v>
      </c>
      <c r="M66" s="2">
        <f t="shared" si="12"/>
        <v>8000.830484193731</v>
      </c>
      <c r="N66" s="7">
        <f t="shared" si="21"/>
        <v>-210572.3265807</v>
      </c>
      <c r="O66" s="2">
        <f t="shared" si="13"/>
        <v>6400.664387354988</v>
      </c>
      <c r="P66" s="7">
        <f t="shared" si="14"/>
        <v>-16261.721310543657</v>
      </c>
      <c r="Q66" s="2">
        <f t="shared" si="15"/>
        <v>5629.34813064325</v>
      </c>
      <c r="R66" s="7">
        <f t="shared" si="16"/>
        <v>77400.38601222663</v>
      </c>
      <c r="S66" s="2">
        <f t="shared" si="17"/>
        <v>7495.122635891404</v>
      </c>
      <c r="T66" s="7">
        <f t="shared" si="22"/>
        <v>-149163.4526596593</v>
      </c>
      <c r="U66" s="2">
        <f>S66</f>
        <v>7495.122635891404</v>
      </c>
      <c r="V66" s="7">
        <f t="shared" si="18"/>
        <v>294002.0082096342</v>
      </c>
    </row>
    <row r="67" spans="1:22" ht="12.75">
      <c r="A67" s="3">
        <f t="shared" si="0"/>
        <v>2055</v>
      </c>
      <c r="B67" s="7">
        <f>B66+(B66*K10)</f>
        <v>3311.9720453390933</v>
      </c>
      <c r="C67" s="2">
        <f t="shared" si="5"/>
        <v>15574.311220369455</v>
      </c>
      <c r="D67" s="7">
        <f t="shared" si="6"/>
        <v>-1158631.13759662</v>
      </c>
      <c r="E67" s="2">
        <v>0</v>
      </c>
      <c r="F67" s="7">
        <f t="shared" si="19"/>
        <v>-188283.90927826872</v>
      </c>
      <c r="G67" s="2">
        <f t="shared" si="7"/>
        <v>13596.620906671744</v>
      </c>
      <c r="H67" s="7">
        <f t="shared" si="8"/>
        <v>-907656.6237630808</v>
      </c>
      <c r="I67" s="2">
        <f t="shared" si="9"/>
        <v>10197.454692835401</v>
      </c>
      <c r="J67" s="7">
        <f t="shared" si="20"/>
        <v>-476292.78380883014</v>
      </c>
      <c r="K67" s="2">
        <f t="shared" si="10"/>
        <v>9517.65660900704</v>
      </c>
      <c r="L67" s="7">
        <f t="shared" si="11"/>
        <v>-390024.4775871146</v>
      </c>
      <c r="M67" s="2">
        <f t="shared" si="12"/>
        <v>8256.85705968793</v>
      </c>
      <c r="N67" s="7">
        <f t="shared" si="21"/>
        <v>-230025.4364125241</v>
      </c>
      <c r="O67" s="2">
        <f t="shared" si="13"/>
        <v>6605.485647750348</v>
      </c>
      <c r="P67" s="7">
        <f t="shared" si="14"/>
        <v>-20461.717361519233</v>
      </c>
      <c r="Q67" s="2">
        <f t="shared" si="15"/>
        <v>5809.4872708238345</v>
      </c>
      <c r="R67" s="7">
        <f t="shared" si="16"/>
        <v>80552.7358507715</v>
      </c>
      <c r="S67" s="2">
        <f t="shared" si="17"/>
        <v>7734.966560239928</v>
      </c>
      <c r="T67" s="7">
        <f t="shared" si="22"/>
        <v>-163796.05081756256</v>
      </c>
      <c r="U67" s="2">
        <v>0</v>
      </c>
      <c r="V67" s="7">
        <f t="shared" si="18"/>
        <v>318125.9588728215</v>
      </c>
    </row>
    <row r="68" spans="1:22" ht="12.75">
      <c r="A68" s="3">
        <f t="shared" si="0"/>
        <v>2056</v>
      </c>
      <c r="B68" s="7">
        <f>B67+(B67*K10)</f>
        <v>3417.955150789944</v>
      </c>
      <c r="C68" s="2">
        <f t="shared" si="5"/>
        <v>16072.689179421277</v>
      </c>
      <c r="D68" s="7">
        <f t="shared" si="6"/>
        <v>-1252150.7943964594</v>
      </c>
      <c r="E68" s="2">
        <f>C68</f>
        <v>16072.689179421277</v>
      </c>
      <c r="F68" s="7">
        <f t="shared" si="19"/>
        <v>-213879.2600958236</v>
      </c>
      <c r="G68" s="2">
        <f t="shared" si="7"/>
        <v>14031.712775685239</v>
      </c>
      <c r="H68" s="7">
        <f t="shared" si="8"/>
        <v>-981567.0881908365</v>
      </c>
      <c r="I68" s="2">
        <f t="shared" si="9"/>
        <v>10523.773243006133</v>
      </c>
      <c r="J68" s="7">
        <f t="shared" si="20"/>
        <v>-516499.8399071092</v>
      </c>
      <c r="K68" s="2">
        <f t="shared" si="10"/>
        <v>9822.221620495264</v>
      </c>
      <c r="L68" s="7">
        <f t="shared" si="11"/>
        <v>-423491.2006273627</v>
      </c>
      <c r="M68" s="2">
        <f t="shared" si="12"/>
        <v>8521.076485597945</v>
      </c>
      <c r="N68" s="7">
        <f t="shared" si="21"/>
        <v>-250991.08143565353</v>
      </c>
      <c r="O68" s="2">
        <f t="shared" si="13"/>
        <v>6816.8611884783595</v>
      </c>
      <c r="P68" s="7">
        <f t="shared" si="14"/>
        <v>-25053.6867539587</v>
      </c>
      <c r="Q68" s="2">
        <f t="shared" si="15"/>
        <v>5995.390863490197</v>
      </c>
      <c r="R68" s="7">
        <f t="shared" si="16"/>
        <v>83853.24850818055</v>
      </c>
      <c r="S68" s="2">
        <f t="shared" si="17"/>
        <v>7982.485490167606</v>
      </c>
      <c r="T68" s="7">
        <f t="shared" si="22"/>
        <v>-179587.04785361432</v>
      </c>
      <c r="U68" s="2">
        <f>S68</f>
        <v>7982.485490167606</v>
      </c>
      <c r="V68" s="7">
        <f t="shared" si="18"/>
        <v>336069.50251509657</v>
      </c>
    </row>
    <row r="69" spans="1:22" ht="12.75">
      <c r="A69" s="3">
        <f t="shared" si="0"/>
        <v>2057</v>
      </c>
      <c r="B69" s="7">
        <f>B68+(B68*K10)</f>
        <v>3527.3297156152225</v>
      </c>
      <c r="C69" s="2">
        <f t="shared" si="5"/>
        <v>16587.015233162758</v>
      </c>
      <c r="D69" s="7">
        <f t="shared" si="6"/>
        <v>-1352614.1224416662</v>
      </c>
      <c r="E69" s="2">
        <v>0</v>
      </c>
      <c r="F69" s="7">
        <f t="shared" si="19"/>
        <v>-225076.56550682298</v>
      </c>
      <c r="G69" s="2">
        <f t="shared" si="7"/>
        <v>14480.727584507167</v>
      </c>
      <c r="H69" s="7">
        <f t="shared" si="8"/>
        <v>-1060983.2691529938</v>
      </c>
      <c r="I69" s="2">
        <f t="shared" si="9"/>
        <v>10860.53398678233</v>
      </c>
      <c r="J69" s="7">
        <f t="shared" si="20"/>
        <v>-559741.1198916809</v>
      </c>
      <c r="K69" s="2">
        <f t="shared" si="10"/>
        <v>10136.532712351112</v>
      </c>
      <c r="L69" s="7">
        <f t="shared" si="11"/>
        <v>-459497.87458792096</v>
      </c>
      <c r="M69" s="2">
        <f t="shared" si="12"/>
        <v>8793.750933137078</v>
      </c>
      <c r="N69" s="7">
        <f t="shared" si="21"/>
        <v>-273579.96527357807</v>
      </c>
      <c r="O69" s="2">
        <f t="shared" si="13"/>
        <v>7035.000746509667</v>
      </c>
      <c r="P69" s="7">
        <f t="shared" si="14"/>
        <v>-30068.20277753719</v>
      </c>
      <c r="Q69" s="2">
        <f t="shared" si="15"/>
        <v>6187.243371121884</v>
      </c>
      <c r="R69" s="7">
        <f t="shared" si="16"/>
        <v>87309.97532833961</v>
      </c>
      <c r="S69" s="2">
        <f t="shared" si="17"/>
        <v>8237.92502585297</v>
      </c>
      <c r="T69" s="7">
        <f t="shared" si="22"/>
        <v>-196621.823433512</v>
      </c>
      <c r="U69" s="2">
        <v>0</v>
      </c>
      <c r="V69" s="7">
        <f t="shared" si="18"/>
        <v>363368.6104868616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/>
  <cols>
    <col min="1" max="2" width="10.7109375" style="0" customWidth="1"/>
    <col min="3" max="22" width="14.7109375" style="0" customWidth="1"/>
  </cols>
  <sheetData>
    <row r="1" spans="1:20" ht="12.75">
      <c r="A1" s="14" t="s">
        <v>31</v>
      </c>
      <c r="B1" s="14"/>
      <c r="C1" s="14"/>
      <c r="D1" s="14"/>
      <c r="E1" s="14"/>
      <c r="F1" s="14"/>
      <c r="G1" s="14"/>
      <c r="H1" s="14"/>
      <c r="I1" s="15"/>
      <c r="J1" s="15"/>
      <c r="K1" s="18" t="s">
        <v>0</v>
      </c>
      <c r="L1" s="17"/>
      <c r="M1" s="17"/>
      <c r="N1" s="17"/>
      <c r="O1" s="17"/>
      <c r="P1" s="11"/>
      <c r="Q1" s="17"/>
      <c r="R1" s="17"/>
      <c r="S1" s="17"/>
      <c r="T1" s="17"/>
    </row>
    <row r="2" spans="2:20" ht="12.75">
      <c r="B2" s="15"/>
      <c r="C2" s="15"/>
      <c r="D2" s="15"/>
      <c r="E2" s="15"/>
      <c r="F2" s="15"/>
      <c r="G2" s="14"/>
      <c r="H2" s="14"/>
      <c r="I2" s="15"/>
      <c r="J2" s="15"/>
      <c r="K2" s="29">
        <v>160</v>
      </c>
      <c r="L2" s="17"/>
      <c r="M2" s="17"/>
      <c r="N2" s="17"/>
      <c r="O2" s="17"/>
      <c r="P2" s="11"/>
      <c r="Q2" s="17"/>
      <c r="R2" s="17"/>
      <c r="S2" s="17"/>
      <c r="T2" s="17"/>
    </row>
    <row r="3" spans="1:20" ht="12.75">
      <c r="A3" s="15" t="s">
        <v>32</v>
      </c>
      <c r="B3" s="15"/>
      <c r="C3" s="15"/>
      <c r="D3" s="15"/>
      <c r="E3" s="15"/>
      <c r="F3" s="15"/>
      <c r="G3" s="14"/>
      <c r="H3" s="14"/>
      <c r="I3" s="15"/>
      <c r="J3" s="15"/>
      <c r="K3" s="18" t="s">
        <v>7</v>
      </c>
      <c r="L3" s="17"/>
      <c r="M3" s="17"/>
      <c r="N3" s="17"/>
      <c r="O3" s="17"/>
      <c r="P3" s="17"/>
      <c r="Q3" s="17"/>
      <c r="R3" s="17"/>
      <c r="S3" s="17"/>
      <c r="T3" s="17"/>
    </row>
    <row r="4" spans="2:20" ht="12.75">
      <c r="B4" s="19"/>
      <c r="C4" s="15"/>
      <c r="D4" s="15"/>
      <c r="E4" s="15"/>
      <c r="F4" s="15"/>
      <c r="G4" s="14"/>
      <c r="H4" s="14"/>
      <c r="I4" s="17"/>
      <c r="J4" s="17"/>
      <c r="K4" s="20">
        <v>81</v>
      </c>
      <c r="L4" s="17"/>
      <c r="M4" s="17"/>
      <c r="N4" s="17"/>
      <c r="O4" s="17"/>
      <c r="P4" s="17"/>
      <c r="Q4" s="17"/>
      <c r="R4" s="17"/>
      <c r="S4" s="17"/>
      <c r="T4" s="17"/>
    </row>
    <row r="5" spans="1:20" ht="12.75">
      <c r="A5" s="15" t="s">
        <v>14</v>
      </c>
      <c r="B5" s="19"/>
      <c r="C5" s="15"/>
      <c r="D5" s="15"/>
      <c r="E5" s="15"/>
      <c r="F5" s="15"/>
      <c r="G5" s="14"/>
      <c r="H5" s="14"/>
      <c r="I5" s="17"/>
      <c r="J5" s="17"/>
      <c r="K5" s="18" t="s">
        <v>8</v>
      </c>
      <c r="L5" s="17"/>
      <c r="M5" s="17"/>
      <c r="N5" s="17"/>
      <c r="O5" s="17"/>
      <c r="P5" s="17"/>
      <c r="Q5" s="17"/>
      <c r="R5" s="17"/>
      <c r="S5" s="17"/>
      <c r="T5" s="17"/>
    </row>
    <row r="6" spans="1:20" ht="12.75">
      <c r="A6" s="15" t="s">
        <v>4</v>
      </c>
      <c r="B6" s="19"/>
      <c r="C6" s="15"/>
      <c r="D6" s="15"/>
      <c r="E6" s="15"/>
      <c r="F6" s="15"/>
      <c r="G6" s="14"/>
      <c r="H6" s="14"/>
      <c r="I6" s="17"/>
      <c r="J6" s="17"/>
      <c r="K6" s="30">
        <f>(K2*K4)</f>
        <v>12960</v>
      </c>
      <c r="L6" s="17"/>
      <c r="M6" s="17"/>
      <c r="N6" s="17"/>
      <c r="O6" s="17"/>
      <c r="P6" s="17"/>
      <c r="Q6" s="17"/>
      <c r="R6" s="17"/>
      <c r="S6" s="17"/>
      <c r="T6" s="17"/>
    </row>
    <row r="7" spans="1:20" ht="12.75">
      <c r="A7" s="15" t="s">
        <v>26</v>
      </c>
      <c r="B7" s="19"/>
      <c r="C7" s="15"/>
      <c r="D7" s="15"/>
      <c r="E7" s="15"/>
      <c r="F7" s="15"/>
      <c r="G7" s="14"/>
      <c r="H7" s="14"/>
      <c r="I7" s="17"/>
      <c r="J7" s="15"/>
      <c r="K7" s="18" t="s">
        <v>9</v>
      </c>
      <c r="L7" s="17"/>
      <c r="M7" s="17"/>
      <c r="N7" s="17"/>
      <c r="O7" s="17"/>
      <c r="P7" s="17"/>
      <c r="Q7" s="17"/>
      <c r="R7" s="17"/>
      <c r="S7" s="17"/>
      <c r="T7" s="17"/>
    </row>
    <row r="8" spans="2:20" ht="12.75">
      <c r="B8" s="19"/>
      <c r="C8" s="15"/>
      <c r="D8" s="15"/>
      <c r="E8" s="15"/>
      <c r="F8" s="15"/>
      <c r="G8" s="14"/>
      <c r="H8" s="14"/>
      <c r="I8" s="17"/>
      <c r="J8" s="15"/>
      <c r="K8" s="20">
        <v>4.56</v>
      </c>
      <c r="L8" s="17"/>
      <c r="M8" s="17"/>
      <c r="N8" s="17"/>
      <c r="O8" s="17"/>
      <c r="P8" s="17"/>
      <c r="Q8" s="17"/>
      <c r="R8" s="17"/>
      <c r="S8" s="17"/>
      <c r="T8" s="17"/>
    </row>
    <row r="9" spans="1:20" ht="12.75">
      <c r="A9" s="15" t="s">
        <v>28</v>
      </c>
      <c r="B9" s="19"/>
      <c r="C9" s="15"/>
      <c r="D9" s="15"/>
      <c r="E9" s="15"/>
      <c r="F9" s="15"/>
      <c r="G9" s="14"/>
      <c r="H9" s="14"/>
      <c r="I9" s="17"/>
      <c r="J9" s="15"/>
      <c r="K9" s="18" t="s">
        <v>10</v>
      </c>
      <c r="L9" s="17"/>
      <c r="M9" s="17"/>
      <c r="N9" s="17"/>
      <c r="O9" s="17"/>
      <c r="P9" s="17"/>
      <c r="Q9" s="17"/>
      <c r="R9" s="17"/>
      <c r="S9" s="17"/>
      <c r="T9" s="17"/>
    </row>
    <row r="10" spans="1:20" ht="12.75">
      <c r="A10" s="15" t="s">
        <v>29</v>
      </c>
      <c r="B10" s="16"/>
      <c r="C10" s="16"/>
      <c r="D10" s="16"/>
      <c r="E10" s="16"/>
      <c r="F10" s="16"/>
      <c r="G10" s="16"/>
      <c r="H10" s="16"/>
      <c r="I10" s="17"/>
      <c r="J10" s="15"/>
      <c r="K10" s="22">
        <v>0.032</v>
      </c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2.75">
      <c r="A11" s="21"/>
      <c r="B11" s="16"/>
      <c r="C11" s="16"/>
      <c r="D11" s="16"/>
      <c r="E11" s="16"/>
      <c r="F11" s="16"/>
      <c r="G11" s="16"/>
      <c r="H11" s="16"/>
      <c r="I11" s="17"/>
      <c r="J11" s="15"/>
      <c r="K11" s="18" t="s">
        <v>11</v>
      </c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2.75">
      <c r="A12" s="25" t="s">
        <v>27</v>
      </c>
      <c r="B12" s="16"/>
      <c r="C12" s="16"/>
      <c r="D12" s="16"/>
      <c r="E12" s="16"/>
      <c r="F12" s="16"/>
      <c r="G12" s="16"/>
      <c r="H12" s="16"/>
      <c r="I12" s="17"/>
      <c r="J12" s="15"/>
      <c r="K12" s="22">
        <v>0.032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2.75">
      <c r="A13" s="17"/>
      <c r="B13" s="16"/>
      <c r="C13" s="16"/>
      <c r="D13" s="16"/>
      <c r="E13" s="16"/>
      <c r="F13" s="16"/>
      <c r="G13" s="16"/>
      <c r="H13" s="16"/>
      <c r="I13" s="15"/>
      <c r="J13" s="15"/>
      <c r="K13" s="18" t="s">
        <v>12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2.75">
      <c r="A14" s="23" t="s">
        <v>35</v>
      </c>
      <c r="B14" s="16"/>
      <c r="C14" s="16"/>
      <c r="D14" s="16"/>
      <c r="E14" s="16"/>
      <c r="F14" s="16"/>
      <c r="G14" s="16"/>
      <c r="H14" s="16"/>
      <c r="I14" s="15"/>
      <c r="J14" s="15"/>
      <c r="K14" s="22">
        <v>0.032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2.75">
      <c r="A15" s="23"/>
      <c r="B15" s="16"/>
      <c r="C15" s="16"/>
      <c r="D15" s="16"/>
      <c r="E15" s="16"/>
      <c r="F15" s="16"/>
      <c r="G15" s="16"/>
      <c r="H15" s="16"/>
      <c r="I15" s="15"/>
      <c r="J15" s="15"/>
      <c r="K15" s="18" t="s">
        <v>15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2.75">
      <c r="A16" s="16"/>
      <c r="B16" s="16"/>
      <c r="C16" s="16"/>
      <c r="D16" s="16"/>
      <c r="E16" s="16"/>
      <c r="F16" s="16"/>
      <c r="G16" s="16"/>
      <c r="H16" s="16"/>
      <c r="I16" s="15"/>
      <c r="J16" s="15"/>
      <c r="K16" s="24">
        <v>0.07</v>
      </c>
      <c r="L16" s="15"/>
      <c r="M16" s="15"/>
      <c r="N16" s="15"/>
      <c r="O16" s="15"/>
      <c r="P16" s="15"/>
      <c r="Q16" s="15"/>
      <c r="R16" s="15"/>
      <c r="S16" s="17"/>
      <c r="T16" s="17"/>
    </row>
    <row r="17" spans="1:22" ht="12.75">
      <c r="A17" s="3"/>
      <c r="B17" s="8"/>
      <c r="C17" s="3"/>
      <c r="D17" s="8"/>
      <c r="E17" s="5" t="s">
        <v>20</v>
      </c>
      <c r="F17" s="8"/>
      <c r="G17" s="3"/>
      <c r="H17" s="8"/>
      <c r="I17" s="1"/>
      <c r="J17" s="6"/>
      <c r="K17" s="26"/>
      <c r="L17" s="27"/>
      <c r="M17" s="28"/>
      <c r="N17" s="27"/>
      <c r="O17" s="28"/>
      <c r="P17" s="27"/>
      <c r="Q17" s="28"/>
      <c r="R17" s="27"/>
      <c r="S17" s="1"/>
      <c r="T17" s="6"/>
      <c r="U17" s="1"/>
      <c r="V17" s="6"/>
    </row>
    <row r="18" spans="1:22" ht="12.75">
      <c r="A18" s="1"/>
      <c r="B18" s="9"/>
      <c r="C18" s="5" t="s">
        <v>20</v>
      </c>
      <c r="D18" s="12" t="s">
        <v>3</v>
      </c>
      <c r="E18" s="5" t="s">
        <v>19</v>
      </c>
      <c r="F18" s="12" t="s">
        <v>3</v>
      </c>
      <c r="G18" s="5" t="s">
        <v>16</v>
      </c>
      <c r="H18" s="12" t="s">
        <v>3</v>
      </c>
      <c r="I18" s="5" t="s">
        <v>16</v>
      </c>
      <c r="J18" s="12" t="s">
        <v>3</v>
      </c>
      <c r="K18" s="5" t="s">
        <v>21</v>
      </c>
      <c r="L18" s="12" t="s">
        <v>3</v>
      </c>
      <c r="M18" s="5" t="s">
        <v>18</v>
      </c>
      <c r="N18" s="12" t="s">
        <v>3</v>
      </c>
      <c r="O18" s="5" t="s">
        <v>18</v>
      </c>
      <c r="P18" s="12" t="s">
        <v>3</v>
      </c>
      <c r="Q18" s="5" t="s">
        <v>22</v>
      </c>
      <c r="R18" s="12" t="s">
        <v>3</v>
      </c>
      <c r="S18" s="5" t="s">
        <v>33</v>
      </c>
      <c r="T18" s="12" t="s">
        <v>3</v>
      </c>
      <c r="U18" s="5" t="s">
        <v>34</v>
      </c>
      <c r="V18" s="12" t="s">
        <v>3</v>
      </c>
    </row>
    <row r="19" spans="1:22" ht="12.75">
      <c r="A19" s="4" t="s">
        <v>2</v>
      </c>
      <c r="B19" s="10"/>
      <c r="C19" s="5" t="s">
        <v>19</v>
      </c>
      <c r="D19" s="13" t="s">
        <v>1</v>
      </c>
      <c r="E19" s="4" t="s">
        <v>6</v>
      </c>
      <c r="F19" s="13" t="s">
        <v>1</v>
      </c>
      <c r="G19" s="4" t="s">
        <v>17</v>
      </c>
      <c r="H19" s="13" t="s">
        <v>1</v>
      </c>
      <c r="I19" s="4" t="s">
        <v>23</v>
      </c>
      <c r="J19" s="13" t="s">
        <v>1</v>
      </c>
      <c r="K19" s="4" t="s">
        <v>17</v>
      </c>
      <c r="L19" s="13" t="s">
        <v>1</v>
      </c>
      <c r="M19" s="4" t="s">
        <v>17</v>
      </c>
      <c r="N19" s="13" t="s">
        <v>1</v>
      </c>
      <c r="O19" s="4" t="s">
        <v>24</v>
      </c>
      <c r="P19" s="13" t="s">
        <v>1</v>
      </c>
      <c r="Q19" s="4" t="s">
        <v>17</v>
      </c>
      <c r="R19" s="13" t="s">
        <v>1</v>
      </c>
      <c r="S19" s="4" t="s">
        <v>5</v>
      </c>
      <c r="T19" s="13" t="s">
        <v>1</v>
      </c>
      <c r="U19" s="4" t="s">
        <v>25</v>
      </c>
      <c r="V19" s="13" t="s">
        <v>1</v>
      </c>
    </row>
    <row r="20" spans="1:22" ht="12.75">
      <c r="A20" s="3">
        <v>2008</v>
      </c>
      <c r="B20" s="7">
        <f>(K2*K8)</f>
        <v>729.5999999999999</v>
      </c>
      <c r="C20" s="2">
        <v>3543.75</v>
      </c>
      <c r="D20" s="7">
        <f>($K$6+B20)-C20</f>
        <v>10145.85</v>
      </c>
      <c r="E20" s="2">
        <v>3543.75</v>
      </c>
      <c r="F20" s="7">
        <f>($K$6+B20)-E20</f>
        <v>10145.85</v>
      </c>
      <c r="G20" s="2">
        <v>3093.75</v>
      </c>
      <c r="H20" s="7">
        <f>($K$6+B20)-G20</f>
        <v>10595.85</v>
      </c>
      <c r="I20" s="2">
        <v>2320.31</v>
      </c>
      <c r="J20" s="7">
        <f>($K$6+B20)-I20</f>
        <v>11369.29</v>
      </c>
      <c r="K20" s="2">
        <v>2165.63</v>
      </c>
      <c r="L20" s="7">
        <f>($K$6+B20)-K20</f>
        <v>11523.970000000001</v>
      </c>
      <c r="M20" s="2">
        <v>1878.75</v>
      </c>
      <c r="N20" s="7">
        <f>($K$6+B20)-M20</f>
        <v>11810.85</v>
      </c>
      <c r="O20" s="2">
        <v>1503</v>
      </c>
      <c r="P20" s="7">
        <f>($K$6+B20)-O20</f>
        <v>12186.6</v>
      </c>
      <c r="Q20" s="2">
        <v>1321.88</v>
      </c>
      <c r="R20" s="7">
        <f>($K$6+B20)-Q20</f>
        <v>12367.720000000001</v>
      </c>
      <c r="S20" s="2">
        <f>$K$2*11</f>
        <v>1760</v>
      </c>
      <c r="T20" s="7">
        <f>($K$6+B20)-S20</f>
        <v>11929.6</v>
      </c>
      <c r="U20" s="2">
        <f>$K$2*11</f>
        <v>1760</v>
      </c>
      <c r="V20" s="7">
        <f>($K$6+B20)-U20</f>
        <v>11929.6</v>
      </c>
    </row>
    <row r="21" spans="1:22" ht="12.75">
      <c r="A21" s="3">
        <f aca="true" t="shared" si="0" ref="A21:A54">A20+1</f>
        <v>2009</v>
      </c>
      <c r="B21" s="7">
        <f>B20+(B20*K10)</f>
        <v>752.9472</v>
      </c>
      <c r="C21" s="2">
        <f>C20+(C20*$K$12)</f>
        <v>3657.15</v>
      </c>
      <c r="D21" s="7">
        <f>(D20+B21)*(1+$K$16)-C21</f>
        <v>8004.5630040000015</v>
      </c>
      <c r="E21" s="2">
        <v>0</v>
      </c>
      <c r="F21" s="7">
        <f aca="true" t="shared" si="1" ref="F21:F54">(F20+B21)*(1+$K$16)-E21</f>
        <v>11661.713004000001</v>
      </c>
      <c r="G21" s="2">
        <f>G20+(G20*$K$12)</f>
        <v>3192.75</v>
      </c>
      <c r="H21" s="7">
        <f>(H20+B21)*(1+$K$16)-G21</f>
        <v>8950.463004000001</v>
      </c>
      <c r="I21" s="2">
        <f>I20+(I20*$K$12)</f>
        <v>2394.55992</v>
      </c>
      <c r="J21" s="7">
        <f aca="true" t="shared" si="2" ref="J21:J54">(J20+B21)*(1+$K$16)-I21</f>
        <v>10576.233884000003</v>
      </c>
      <c r="K21" s="2">
        <f>K20+(K20*$K$12)</f>
        <v>2234.93016</v>
      </c>
      <c r="L21" s="7">
        <f>(L20+$B21)*(1+$K$16)-K21</f>
        <v>10901.371244000004</v>
      </c>
      <c r="M21" s="2">
        <f>M20+(M20*$K$12)</f>
        <v>1938.87</v>
      </c>
      <c r="N21" s="7">
        <f aca="true" t="shared" si="3" ref="N21:N54">(N20+B21)*(1+$K$16)-M21</f>
        <v>11504.393004000001</v>
      </c>
      <c r="O21" s="2">
        <f>O20+(O20*$K$12)</f>
        <v>1551.096</v>
      </c>
      <c r="P21" s="7">
        <f>(P20+$B21)*(1+$K$16)-O21</f>
        <v>12294.219504000002</v>
      </c>
      <c r="Q21" s="2">
        <f>Q20+(Q20*$K$12)</f>
        <v>1364.1801600000001</v>
      </c>
      <c r="R21" s="7">
        <f>(R20+$B21)*(1+$K$16)-Q21</f>
        <v>12674.933744000004</v>
      </c>
      <c r="S21" s="2">
        <f>S20+(S20*$K$14)</f>
        <v>1816.32</v>
      </c>
      <c r="T21" s="7">
        <f aca="true" t="shared" si="4" ref="T21:T54">(T20+B21)*(1+$K$16)-S21</f>
        <v>11754.005504000002</v>
      </c>
      <c r="U21" s="2">
        <v>0</v>
      </c>
      <c r="V21" s="7">
        <f>(V20+$B21)*(1+$K$16)-U21</f>
        <v>13570.325504000002</v>
      </c>
    </row>
    <row r="22" spans="1:22" ht="12.75">
      <c r="A22" s="3">
        <f t="shared" si="0"/>
        <v>2010</v>
      </c>
      <c r="B22" s="7">
        <f>B21+(B21*K10)</f>
        <v>777.0415104</v>
      </c>
      <c r="C22" s="2">
        <f aca="true" t="shared" si="5" ref="C22:C54">C21+(C21*$K$12)</f>
        <v>3774.1788</v>
      </c>
      <c r="D22" s="7">
        <f aca="true" t="shared" si="6" ref="D22:D54">(D21+B22)*(1+$K$16)-C22</f>
        <v>5622.138030408003</v>
      </c>
      <c r="E22" s="2">
        <f>C22</f>
        <v>3774.1788</v>
      </c>
      <c r="F22" s="7">
        <f t="shared" si="1"/>
        <v>9535.288530408003</v>
      </c>
      <c r="G22" s="2">
        <f aca="true" t="shared" si="7" ref="G22:G54">G21+(G21*$K$12)</f>
        <v>3294.918</v>
      </c>
      <c r="H22" s="7">
        <f aca="true" t="shared" si="8" ref="H22:H54">(H21+B22)*(1+$K$16)-G22</f>
        <v>7113.511830408002</v>
      </c>
      <c r="I22" s="2">
        <f aca="true" t="shared" si="9" ref="I22:I54">I21+(I21*$K$12)</f>
        <v>2471.1858374400003</v>
      </c>
      <c r="J22" s="7">
        <f t="shared" si="2"/>
        <v>9676.818834568005</v>
      </c>
      <c r="K22" s="2">
        <f aca="true" t="shared" si="10" ref="K22:K54">K21+(K21*$K$12)</f>
        <v>2306.44792512</v>
      </c>
      <c r="L22" s="7">
        <f aca="true" t="shared" si="11" ref="L22:L54">(L21+$B22)*(1+$K$16)-K22</f>
        <v>10189.453722088005</v>
      </c>
      <c r="M22" s="2">
        <f aca="true" t="shared" si="12" ref="M22:M54">M21+(M21*$K$12)</f>
        <v>2000.91384</v>
      </c>
      <c r="N22" s="7">
        <f t="shared" si="3"/>
        <v>11140.221090408004</v>
      </c>
      <c r="O22" s="2">
        <f aca="true" t="shared" si="13" ref="O22:O54">O21+(O21*$K$12)</f>
        <v>1600.731072</v>
      </c>
      <c r="P22" s="7">
        <f aca="true" t="shared" si="14" ref="P22:P54">(P21+$B22)*(1+$K$16)-O22</f>
        <v>12385.518213408004</v>
      </c>
      <c r="Q22" s="2">
        <f aca="true" t="shared" si="15" ref="Q22:Q54">Q21+(Q21*$K$12)</f>
        <v>1407.83392512</v>
      </c>
      <c r="R22" s="7">
        <f aca="true" t="shared" si="16" ref="R22:R54">(R21+$B22)*(1+$K$16)-Q22</f>
        <v>12985.779597088005</v>
      </c>
      <c r="S22" s="2">
        <f aca="true" t="shared" si="17" ref="S22:S54">S21+(S21*$K$14)</f>
        <v>1874.4422399999999</v>
      </c>
      <c r="T22" s="7">
        <f t="shared" si="4"/>
        <v>11533.778065408003</v>
      </c>
      <c r="U22" s="2">
        <f>S22</f>
        <v>1874.4422399999999</v>
      </c>
      <c r="V22" s="7">
        <f aca="true" t="shared" si="18" ref="V22:V54">(V21+$B22)*(1+$K$16)-U22</f>
        <v>13477.240465408004</v>
      </c>
    </row>
    <row r="23" spans="1:22" ht="12.75">
      <c r="A23" s="3">
        <f t="shared" si="0"/>
        <v>2011</v>
      </c>
      <c r="B23" s="7">
        <f>B22+(B22*K10)</f>
        <v>801.9068387328</v>
      </c>
      <c r="C23" s="2">
        <f t="shared" si="5"/>
        <v>3894.9525216</v>
      </c>
      <c r="D23" s="7">
        <f t="shared" si="6"/>
        <v>2978.775488380659</v>
      </c>
      <c r="E23" s="2">
        <v>0</v>
      </c>
      <c r="F23" s="7">
        <f t="shared" si="1"/>
        <v>11060.79904498066</v>
      </c>
      <c r="G23" s="2">
        <f t="shared" si="7"/>
        <v>3400.355376</v>
      </c>
      <c r="H23" s="7">
        <f t="shared" si="8"/>
        <v>5069.14259998066</v>
      </c>
      <c r="I23" s="2">
        <f t="shared" si="9"/>
        <v>2550.2637842380805</v>
      </c>
      <c r="J23" s="7">
        <f t="shared" si="2"/>
        <v>8661.972686193782</v>
      </c>
      <c r="K23" s="2">
        <f t="shared" si="10"/>
        <v>2380.25425872384</v>
      </c>
      <c r="L23" s="7">
        <f t="shared" si="11"/>
        <v>9380.501541354422</v>
      </c>
      <c r="M23" s="2">
        <f t="shared" si="12"/>
        <v>2064.94308288</v>
      </c>
      <c r="N23" s="7">
        <f t="shared" si="3"/>
        <v>10713.133801300663</v>
      </c>
      <c r="O23" s="2">
        <f t="shared" si="13"/>
        <v>1651.954466304</v>
      </c>
      <c r="P23" s="7">
        <f t="shared" si="14"/>
        <v>12458.590339486662</v>
      </c>
      <c r="Q23" s="2">
        <f t="shared" si="15"/>
        <v>1452.88461072384</v>
      </c>
      <c r="R23" s="7">
        <f t="shared" si="16"/>
        <v>13299.939875604423</v>
      </c>
      <c r="S23" s="2">
        <f t="shared" si="17"/>
        <v>1934.4243916799999</v>
      </c>
      <c r="T23" s="7">
        <f t="shared" si="4"/>
        <v>11264.75845575066</v>
      </c>
      <c r="U23" s="2">
        <v>0</v>
      </c>
      <c r="V23" s="7">
        <f t="shared" si="18"/>
        <v>15278.687615430661</v>
      </c>
    </row>
    <row r="24" spans="1:22" ht="12.75">
      <c r="A24" s="3">
        <f t="shared" si="0"/>
        <v>2012</v>
      </c>
      <c r="B24" s="7">
        <f>B23+(B23*K10)</f>
        <v>827.5678575722496</v>
      </c>
      <c r="C24" s="2">
        <f t="shared" si="5"/>
        <v>4019.5910022912003</v>
      </c>
      <c r="D24" s="7">
        <f t="shared" si="6"/>
        <v>53.19637787841248</v>
      </c>
      <c r="E24" s="2">
        <f>C24</f>
        <v>4019.5910022912003</v>
      </c>
      <c r="F24" s="7">
        <f t="shared" si="1"/>
        <v>8700.961583440414</v>
      </c>
      <c r="G24" s="2">
        <f t="shared" si="7"/>
        <v>3509.166748032</v>
      </c>
      <c r="H24" s="7">
        <f t="shared" si="8"/>
        <v>2800.3134415496133</v>
      </c>
      <c r="I24" s="2">
        <f t="shared" si="9"/>
        <v>2631.872225333699</v>
      </c>
      <c r="J24" s="7">
        <f t="shared" si="2"/>
        <v>7521.936156495955</v>
      </c>
      <c r="K24" s="2">
        <f t="shared" si="10"/>
        <v>2456.4223950030027</v>
      </c>
      <c r="L24" s="7">
        <f t="shared" si="11"/>
        <v>8466.211861848538</v>
      </c>
      <c r="M24" s="2">
        <f t="shared" si="12"/>
        <v>2131.02126153216</v>
      </c>
      <c r="N24" s="7">
        <f t="shared" si="3"/>
        <v>10217.529513461857</v>
      </c>
      <c r="O24" s="2">
        <f t="shared" si="13"/>
        <v>1704.817009225728</v>
      </c>
      <c r="P24" s="7">
        <f t="shared" si="14"/>
        <v>12511.37226162731</v>
      </c>
      <c r="Q24" s="2">
        <f t="shared" si="15"/>
        <v>1499.376918267003</v>
      </c>
      <c r="R24" s="7">
        <f t="shared" si="16"/>
        <v>13617.056356232039</v>
      </c>
      <c r="S24" s="2">
        <f t="shared" si="17"/>
        <v>1996.3259722137598</v>
      </c>
      <c r="T24" s="7">
        <f t="shared" si="4"/>
        <v>10942.463183041755</v>
      </c>
      <c r="U24" s="2">
        <f>S24</f>
        <v>1996.3259722137598</v>
      </c>
      <c r="V24" s="7">
        <f t="shared" si="18"/>
        <v>15237.367383899356</v>
      </c>
    </row>
    <row r="25" spans="1:22" ht="12.75">
      <c r="A25" s="3">
        <f t="shared" si="0"/>
        <v>2013</v>
      </c>
      <c r="B25" s="7">
        <f>B24+(B24*K10)</f>
        <v>854.0500290145616</v>
      </c>
      <c r="C25" s="2">
        <f t="shared" si="5"/>
        <v>4148.217914364519</v>
      </c>
      <c r="D25" s="7">
        <f t="shared" si="6"/>
        <v>-3177.464258989037</v>
      </c>
      <c r="E25" s="2">
        <v>0</v>
      </c>
      <c r="F25" s="7">
        <f t="shared" si="1"/>
        <v>10223.862425326824</v>
      </c>
      <c r="G25" s="2">
        <f t="shared" si="7"/>
        <v>3621.4600839690243</v>
      </c>
      <c r="H25" s="7">
        <f t="shared" si="8"/>
        <v>288.708829534643</v>
      </c>
      <c r="I25" s="2">
        <f t="shared" si="9"/>
        <v>2716.0921365443774</v>
      </c>
      <c r="J25" s="7">
        <f t="shared" si="2"/>
        <v>6246.213081951877</v>
      </c>
      <c r="K25" s="2">
        <f t="shared" si="10"/>
        <v>2535.027911643099</v>
      </c>
      <c r="L25" s="7">
        <f t="shared" si="11"/>
        <v>7437.6523115804175</v>
      </c>
      <c r="M25" s="2">
        <f t="shared" si="12"/>
        <v>2199.213941901189</v>
      </c>
      <c r="N25" s="7">
        <f t="shared" si="3"/>
        <v>9647.376168548579</v>
      </c>
      <c r="O25" s="2">
        <f t="shared" si="13"/>
        <v>1759.3711535209513</v>
      </c>
      <c r="P25" s="7">
        <f t="shared" si="14"/>
        <v>12541.630697465851</v>
      </c>
      <c r="Q25" s="2">
        <f t="shared" si="15"/>
        <v>1547.3569796515471</v>
      </c>
      <c r="R25" s="7">
        <f t="shared" si="16"/>
        <v>13936.726852562315</v>
      </c>
      <c r="S25" s="2">
        <f t="shared" si="17"/>
        <v>2060.2084033246</v>
      </c>
      <c r="T25" s="7">
        <f t="shared" si="4"/>
        <v>10562.060733575658</v>
      </c>
      <c r="U25" s="2">
        <v>0</v>
      </c>
      <c r="V25" s="7">
        <f t="shared" si="18"/>
        <v>17217.816631817892</v>
      </c>
    </row>
    <row r="26" spans="1:22" ht="12.75">
      <c r="A26" s="3">
        <f t="shared" si="0"/>
        <v>2014</v>
      </c>
      <c r="B26" s="7">
        <f>B25+(B25*K10)</f>
        <v>881.3796299430276</v>
      </c>
      <c r="C26" s="2">
        <f t="shared" si="5"/>
        <v>4280.960887624184</v>
      </c>
      <c r="D26" s="7">
        <f t="shared" si="6"/>
        <v>-6737.771440703415</v>
      </c>
      <c r="E26" s="2">
        <f>C26</f>
        <v>4280.960887624184</v>
      </c>
      <c r="F26" s="7">
        <f t="shared" si="1"/>
        <v>7601.648111514558</v>
      </c>
      <c r="G26" s="2">
        <f t="shared" si="7"/>
        <v>3737.346806656033</v>
      </c>
      <c r="H26" s="7">
        <f t="shared" si="8"/>
        <v>-2485.3521550149253</v>
      </c>
      <c r="I26" s="2">
        <f t="shared" si="9"/>
        <v>2803.0070849137974</v>
      </c>
      <c r="J26" s="7">
        <f t="shared" si="2"/>
        <v>4823.517116813751</v>
      </c>
      <c r="K26" s="2">
        <f t="shared" si="10"/>
        <v>2616.148804815678</v>
      </c>
      <c r="L26" s="7">
        <f t="shared" si="11"/>
        <v>6285.215372614409</v>
      </c>
      <c r="M26" s="2">
        <f t="shared" si="12"/>
        <v>2269.5887880420273</v>
      </c>
      <c r="N26" s="7">
        <f t="shared" si="3"/>
        <v>8996.179916343992</v>
      </c>
      <c r="O26" s="2">
        <f t="shared" si="13"/>
        <v>1815.6710304336218</v>
      </c>
      <c r="P26" s="7">
        <f t="shared" si="14"/>
        <v>12546.950019893879</v>
      </c>
      <c r="Q26" s="2">
        <f t="shared" si="15"/>
        <v>1596.8724030003966</v>
      </c>
      <c r="R26" s="7">
        <f t="shared" si="16"/>
        <v>14258.501533280321</v>
      </c>
      <c r="S26" s="2">
        <f t="shared" si="17"/>
        <v>2126.135072230987</v>
      </c>
      <c r="T26" s="7">
        <f t="shared" si="4"/>
        <v>10118.346116734007</v>
      </c>
      <c r="U26" s="2">
        <f>S26</f>
        <v>2126.135072230987</v>
      </c>
      <c r="V26" s="7">
        <f t="shared" si="18"/>
        <v>17240.0049278532</v>
      </c>
    </row>
    <row r="27" spans="1:22" ht="12.75">
      <c r="A27" s="3">
        <f t="shared" si="0"/>
        <v>2015</v>
      </c>
      <c r="B27" s="7">
        <f>B26+(B26*K10)</f>
        <v>909.5837781012044</v>
      </c>
      <c r="C27" s="2">
        <f t="shared" si="5"/>
        <v>4417.951636028158</v>
      </c>
      <c r="D27" s="7">
        <f t="shared" si="6"/>
        <v>-10654.112435012523</v>
      </c>
      <c r="E27" s="2">
        <v>0</v>
      </c>
      <c r="F27" s="7">
        <f t="shared" si="1"/>
        <v>9107.018121888867</v>
      </c>
      <c r="G27" s="2">
        <f t="shared" si="7"/>
        <v>3856.941904469026</v>
      </c>
      <c r="H27" s="7">
        <f t="shared" si="8"/>
        <v>-5543.014067766708</v>
      </c>
      <c r="I27" s="2">
        <f t="shared" si="9"/>
        <v>2892.703311631039</v>
      </c>
      <c r="J27" s="7">
        <f t="shared" si="2"/>
        <v>3241.7146459279634</v>
      </c>
      <c r="K27" s="2">
        <f t="shared" si="10"/>
        <v>2699.8655665697797</v>
      </c>
      <c r="L27" s="7">
        <f t="shared" si="11"/>
        <v>4998.569524695927</v>
      </c>
      <c r="M27" s="2">
        <f t="shared" si="12"/>
        <v>2342.2156292593722</v>
      </c>
      <c r="N27" s="7">
        <f t="shared" si="3"/>
        <v>8256.95152379699</v>
      </c>
      <c r="O27" s="2">
        <f t="shared" si="13"/>
        <v>1873.7725034074977</v>
      </c>
      <c r="P27" s="7">
        <f t="shared" si="14"/>
        <v>12524.718660447243</v>
      </c>
      <c r="Q27" s="2">
        <f t="shared" si="15"/>
        <v>1647.9723198964093</v>
      </c>
      <c r="R27" s="7">
        <f t="shared" si="16"/>
        <v>14581.878963281824</v>
      </c>
      <c r="S27" s="2">
        <f t="shared" si="17"/>
        <v>2194.171394542379</v>
      </c>
      <c r="T27" s="7">
        <f t="shared" si="4"/>
        <v>9605.713592931297</v>
      </c>
      <c r="U27" s="2">
        <v>0</v>
      </c>
      <c r="V27" s="7">
        <f t="shared" si="18"/>
        <v>19420.059915371214</v>
      </c>
    </row>
    <row r="28" spans="1:22" ht="12.75">
      <c r="A28" s="3">
        <f t="shared" si="0"/>
        <v>2016</v>
      </c>
      <c r="B28" s="7">
        <f>B27+(B27*K10)</f>
        <v>938.690459000443</v>
      </c>
      <c r="C28" s="2">
        <f t="shared" si="5"/>
        <v>4559.326088381059</v>
      </c>
      <c r="D28" s="7">
        <f t="shared" si="6"/>
        <v>-14954.827602713984</v>
      </c>
      <c r="E28" s="2">
        <f>C28</f>
        <v>4559.326088381059</v>
      </c>
      <c r="F28" s="7">
        <f t="shared" si="1"/>
        <v>6189.582093170503</v>
      </c>
      <c r="G28" s="2">
        <f t="shared" si="7"/>
        <v>3980.364045412035</v>
      </c>
      <c r="H28" s="7">
        <f t="shared" si="8"/>
        <v>-8906.990306791939</v>
      </c>
      <c r="I28" s="2">
        <f t="shared" si="9"/>
        <v>2985.2698176032322</v>
      </c>
      <c r="J28" s="7">
        <f t="shared" si="2"/>
        <v>1487.763644670163</v>
      </c>
      <c r="K28" s="2">
        <f t="shared" si="10"/>
        <v>2786.261264700013</v>
      </c>
      <c r="L28" s="7">
        <f t="shared" si="11"/>
        <v>3566.606917855104</v>
      </c>
      <c r="M28" s="2">
        <f t="shared" si="12"/>
        <v>2417.166529395672</v>
      </c>
      <c r="N28" s="7">
        <f t="shared" si="3"/>
        <v>7422.170392197582</v>
      </c>
      <c r="O28" s="2">
        <f t="shared" si="13"/>
        <v>1933.7332235165377</v>
      </c>
      <c r="P28" s="7">
        <f t="shared" si="14"/>
        <v>12472.114534292486</v>
      </c>
      <c r="Q28" s="2">
        <f t="shared" si="15"/>
        <v>1700.7074341330945</v>
      </c>
      <c r="R28" s="7">
        <f t="shared" si="16"/>
        <v>14906.301847708932</v>
      </c>
      <c r="S28" s="2">
        <f t="shared" si="17"/>
        <v>2264.384879167735</v>
      </c>
      <c r="T28" s="7">
        <f t="shared" si="4"/>
        <v>9018.127456399227</v>
      </c>
      <c r="U28" s="2">
        <f>S28</f>
        <v>2264.384879167735</v>
      </c>
      <c r="V28" s="7">
        <f t="shared" si="18"/>
        <v>19519.478021409937</v>
      </c>
    </row>
    <row r="29" spans="1:22" ht="12.75">
      <c r="A29" s="3">
        <f t="shared" si="0"/>
        <v>2017</v>
      </c>
      <c r="B29" s="7">
        <f>B28+(B28*K10)</f>
        <v>968.7285536884572</v>
      </c>
      <c r="C29" s="2">
        <f t="shared" si="5"/>
        <v>4705.224523209253</v>
      </c>
      <c r="D29" s="7">
        <f t="shared" si="6"/>
        <v>-19670.350505666567</v>
      </c>
      <c r="E29" s="2">
        <v>0</v>
      </c>
      <c r="F29" s="7">
        <f t="shared" si="1"/>
        <v>7659.392392139088</v>
      </c>
      <c r="G29" s="2">
        <f t="shared" si="7"/>
        <v>4107.7356948652205</v>
      </c>
      <c r="H29" s="7">
        <f t="shared" si="8"/>
        <v>-12601.675770685946</v>
      </c>
      <c r="I29" s="2">
        <f t="shared" si="9"/>
        <v>3080.798451766536</v>
      </c>
      <c r="J29" s="7">
        <f t="shared" si="2"/>
        <v>-452.35179952281214</v>
      </c>
      <c r="K29" s="2">
        <f t="shared" si="10"/>
        <v>2875.4216251704133</v>
      </c>
      <c r="L29" s="7">
        <f t="shared" si="11"/>
        <v>1977.387329381197</v>
      </c>
      <c r="M29" s="2">
        <f t="shared" si="12"/>
        <v>2494.5158583363336</v>
      </c>
      <c r="N29" s="7">
        <f t="shared" si="3"/>
        <v>6483.746013761729</v>
      </c>
      <c r="O29" s="2">
        <f t="shared" si="13"/>
        <v>1995.612686669067</v>
      </c>
      <c r="P29" s="7">
        <f t="shared" si="14"/>
        <v>12386.089417470545</v>
      </c>
      <c r="Q29" s="2">
        <f t="shared" si="15"/>
        <v>1755.1300720253535</v>
      </c>
      <c r="R29" s="7">
        <f t="shared" si="16"/>
        <v>15231.152457469856</v>
      </c>
      <c r="S29" s="2">
        <f t="shared" si="17"/>
        <v>2336.8451953011026</v>
      </c>
      <c r="T29" s="7">
        <f t="shared" si="4"/>
        <v>8349.09073549272</v>
      </c>
      <c r="U29" s="2">
        <v>0</v>
      </c>
      <c r="V29" s="7">
        <f t="shared" si="18"/>
        <v>21922.381035355284</v>
      </c>
    </row>
    <row r="30" spans="1:22" ht="12.75">
      <c r="A30" s="3">
        <f t="shared" si="0"/>
        <v>2018</v>
      </c>
      <c r="B30" s="7">
        <f>B29+(B29*K10)</f>
        <v>999.7278674064878</v>
      </c>
      <c r="C30" s="2">
        <f t="shared" si="5"/>
        <v>4855.791707951948</v>
      </c>
      <c r="D30" s="7">
        <f t="shared" si="6"/>
        <v>-24833.357930890234</v>
      </c>
      <c r="E30" s="2">
        <f>C30</f>
        <v>4855.791707951948</v>
      </c>
      <c r="F30" s="7">
        <f t="shared" si="1"/>
        <v>4409.466969761819</v>
      </c>
      <c r="G30" s="2">
        <f t="shared" si="7"/>
        <v>4239.183237100908</v>
      </c>
      <c r="H30" s="7">
        <f t="shared" si="8"/>
        <v>-16653.26749360993</v>
      </c>
      <c r="I30" s="2">
        <f t="shared" si="9"/>
        <v>3179.384002223065</v>
      </c>
      <c r="J30" s="7">
        <f t="shared" si="2"/>
        <v>-2593.691609587532</v>
      </c>
      <c r="K30" s="2">
        <f t="shared" si="10"/>
        <v>2967.4351171758667</v>
      </c>
      <c r="L30" s="7">
        <f t="shared" si="11"/>
        <v>218.07814338695653</v>
      </c>
      <c r="M30" s="2">
        <f t="shared" si="12"/>
        <v>2574.340365803096</v>
      </c>
      <c r="N30" s="7">
        <f t="shared" si="3"/>
        <v>5432.976687046896</v>
      </c>
      <c r="O30" s="2">
        <f t="shared" si="13"/>
        <v>2059.472292642477</v>
      </c>
      <c r="P30" s="7">
        <f t="shared" si="14"/>
        <v>12263.352202175949</v>
      </c>
      <c r="Q30" s="2">
        <f t="shared" si="15"/>
        <v>1811.2942343301647</v>
      </c>
      <c r="R30" s="7">
        <f t="shared" si="16"/>
        <v>15555.747713287521</v>
      </c>
      <c r="S30" s="2">
        <f t="shared" si="17"/>
        <v>2411.624241550738</v>
      </c>
      <c r="T30" s="7">
        <f t="shared" si="4"/>
        <v>7591.611663551414</v>
      </c>
      <c r="U30" s="2">
        <f>S30</f>
        <v>2411.624241550738</v>
      </c>
      <c r="V30" s="7">
        <f t="shared" si="18"/>
        <v>22115.03228440436</v>
      </c>
    </row>
    <row r="31" spans="1:22" ht="12.75">
      <c r="A31" s="3">
        <f t="shared" si="0"/>
        <v>2019</v>
      </c>
      <c r="B31" s="7">
        <f>B30+(B30*K10)</f>
        <v>1031.7191591634953</v>
      </c>
      <c r="C31" s="2">
        <f t="shared" si="5"/>
        <v>5011.17704260641</v>
      </c>
      <c r="D31" s="7">
        <f t="shared" si="6"/>
        <v>-30478.930528354023</v>
      </c>
      <c r="E31" s="2">
        <v>0</v>
      </c>
      <c r="F31" s="7">
        <f t="shared" si="1"/>
        <v>5822.069157950087</v>
      </c>
      <c r="G31" s="2">
        <f t="shared" si="7"/>
        <v>4374.837100688137</v>
      </c>
      <c r="H31" s="7">
        <f t="shared" si="8"/>
        <v>-21089.893818545825</v>
      </c>
      <c r="I31" s="2">
        <f t="shared" si="9"/>
        <v>3281.124290294203</v>
      </c>
      <c r="J31" s="7">
        <f t="shared" si="2"/>
        <v>-4952.434812247922</v>
      </c>
      <c r="K31" s="2">
        <f t="shared" si="10"/>
        <v>3062.3930409254945</v>
      </c>
      <c r="L31" s="7">
        <f t="shared" si="11"/>
        <v>-1725.1099271965109</v>
      </c>
      <c r="M31" s="2">
        <f t="shared" si="12"/>
        <v>2656.719257508795</v>
      </c>
      <c r="N31" s="7">
        <f t="shared" si="3"/>
        <v>4260.5052979363245</v>
      </c>
      <c r="O31" s="2">
        <f t="shared" si="13"/>
        <v>2125.3754060070364</v>
      </c>
      <c r="P31" s="7">
        <f t="shared" si="14"/>
        <v>12100.350950626169</v>
      </c>
      <c r="Q31" s="2">
        <f t="shared" si="15"/>
        <v>1869.25564982873</v>
      </c>
      <c r="R31" s="7">
        <f t="shared" si="16"/>
        <v>15879.333903693856</v>
      </c>
      <c r="S31" s="2">
        <f t="shared" si="17"/>
        <v>2488.796217280362</v>
      </c>
      <c r="T31" s="7">
        <f t="shared" si="4"/>
        <v>6738.16776302459</v>
      </c>
      <c r="U31" s="2">
        <v>0</v>
      </c>
      <c r="V31" s="7">
        <f t="shared" si="18"/>
        <v>24767.024044617603</v>
      </c>
    </row>
    <row r="32" spans="1:22" ht="12.75">
      <c r="A32" s="3">
        <f t="shared" si="0"/>
        <v>2020</v>
      </c>
      <c r="B32" s="7">
        <f>B31+(B31*K10)</f>
        <v>1064.734172256727</v>
      </c>
      <c r="C32" s="2">
        <f t="shared" si="5"/>
        <v>5171.534707969816</v>
      </c>
      <c r="D32" s="7">
        <f t="shared" si="6"/>
        <v>-36644.724808993924</v>
      </c>
      <c r="E32" s="2">
        <f>C32</f>
        <v>5171.534707969816</v>
      </c>
      <c r="F32" s="7">
        <f t="shared" si="1"/>
        <v>2197.3448553514763</v>
      </c>
      <c r="G32" s="2">
        <f t="shared" si="7"/>
        <v>4514.831887910157</v>
      </c>
      <c r="H32" s="7">
        <f t="shared" si="8"/>
        <v>-25941.75270943949</v>
      </c>
      <c r="I32" s="2">
        <f t="shared" si="9"/>
        <v>3386.1202675836175</v>
      </c>
      <c r="J32" s="7">
        <f t="shared" si="2"/>
        <v>-7545.959952374196</v>
      </c>
      <c r="K32" s="2">
        <f t="shared" si="10"/>
        <v>3160.3896182351104</v>
      </c>
      <c r="L32" s="7">
        <f t="shared" si="11"/>
        <v>-3866.991676020679</v>
      </c>
      <c r="M32" s="2">
        <f t="shared" si="12"/>
        <v>2741.7342737490767</v>
      </c>
      <c r="N32" s="7">
        <f t="shared" si="3"/>
        <v>2956.271959357489</v>
      </c>
      <c r="O32" s="2">
        <f t="shared" si="13"/>
        <v>2193.3874189992616</v>
      </c>
      <c r="P32" s="7">
        <f t="shared" si="14"/>
        <v>11893.253662485438</v>
      </c>
      <c r="Q32" s="2">
        <f t="shared" si="15"/>
        <v>1929.0718306232493</v>
      </c>
      <c r="R32" s="7">
        <f t="shared" si="16"/>
        <v>16201.08101064388</v>
      </c>
      <c r="S32" s="2">
        <f t="shared" si="17"/>
        <v>2568.4376962333336</v>
      </c>
      <c r="T32" s="7">
        <f t="shared" si="4"/>
        <v>5780.667374517676</v>
      </c>
      <c r="U32" s="2">
        <f>S32</f>
        <v>2568.4376962333336</v>
      </c>
      <c r="V32" s="7">
        <f t="shared" si="18"/>
        <v>25071.543595822204</v>
      </c>
    </row>
    <row r="33" spans="1:22" ht="12.75">
      <c r="A33" s="3">
        <f t="shared" si="0"/>
        <v>2021</v>
      </c>
      <c r="B33" s="7">
        <f>B32+(B32*K10)</f>
        <v>1098.8056657689424</v>
      </c>
      <c r="C33" s="2">
        <f t="shared" si="5"/>
        <v>5337.02381862485</v>
      </c>
      <c r="D33" s="7">
        <f t="shared" si="6"/>
        <v>-43371.15730187557</v>
      </c>
      <c r="E33" s="2">
        <v>0</v>
      </c>
      <c r="F33" s="7">
        <f t="shared" si="1"/>
        <v>3526.881057598848</v>
      </c>
      <c r="G33" s="2">
        <f t="shared" si="7"/>
        <v>4659.306508323282</v>
      </c>
      <c r="H33" s="7">
        <f t="shared" si="8"/>
        <v>-31241.259845050772</v>
      </c>
      <c r="I33" s="2">
        <f t="shared" si="9"/>
        <v>3494.4761161462934</v>
      </c>
      <c r="J33" s="7">
        <f t="shared" si="2"/>
        <v>-10392.931202813916</v>
      </c>
      <c r="K33" s="2">
        <f t="shared" si="10"/>
        <v>3261.522086018634</v>
      </c>
      <c r="L33" s="7">
        <f t="shared" si="11"/>
        <v>-6223.481116987992</v>
      </c>
      <c r="M33" s="2">
        <f t="shared" si="12"/>
        <v>2829.469770509047</v>
      </c>
      <c r="N33" s="7">
        <f t="shared" si="3"/>
        <v>1509.4632883762347</v>
      </c>
      <c r="O33" s="2">
        <f t="shared" si="13"/>
        <v>2263.575816407238</v>
      </c>
      <c r="P33" s="7">
        <f t="shared" si="14"/>
        <v>11637.92766482495</v>
      </c>
      <c r="Q33" s="2">
        <f t="shared" si="15"/>
        <v>1990.8021292031933</v>
      </c>
      <c r="R33" s="7">
        <f t="shared" si="16"/>
        <v>16520.07661455853</v>
      </c>
      <c r="S33" s="2">
        <f t="shared" si="17"/>
        <v>2650.6277025128</v>
      </c>
      <c r="T33" s="7">
        <f t="shared" si="4"/>
        <v>4710.408450593882</v>
      </c>
      <c r="U33" s="2">
        <v>0</v>
      </c>
      <c r="V33" s="7">
        <f t="shared" si="18"/>
        <v>28002.27370990253</v>
      </c>
    </row>
    <row r="34" spans="1:22" ht="12.75">
      <c r="A34" s="3">
        <f t="shared" si="0"/>
        <v>2022</v>
      </c>
      <c r="B34" s="7">
        <f>B33+(B33*K10)</f>
        <v>1133.9674470735486</v>
      </c>
      <c r="C34" s="2">
        <f t="shared" si="5"/>
        <v>5507.808580820845</v>
      </c>
      <c r="D34" s="7">
        <f t="shared" si="6"/>
        <v>-50701.60172545901</v>
      </c>
      <c r="E34" s="2">
        <f>C34</f>
        <v>5507.808580820845</v>
      </c>
      <c r="F34" s="7">
        <f t="shared" si="1"/>
        <v>-520.700680821381</v>
      </c>
      <c r="G34" s="2">
        <f t="shared" si="7"/>
        <v>4808.404316589627</v>
      </c>
      <c r="H34" s="7">
        <f t="shared" si="8"/>
        <v>-37023.207182425256</v>
      </c>
      <c r="I34" s="2">
        <f t="shared" si="9"/>
        <v>3606.2993518629746</v>
      </c>
      <c r="J34" s="7">
        <f t="shared" si="2"/>
        <v>-13513.39057050517</v>
      </c>
      <c r="K34" s="2">
        <f t="shared" si="10"/>
        <v>3365.8907927712303</v>
      </c>
      <c r="L34" s="7">
        <f t="shared" si="11"/>
        <v>-8811.670419579686</v>
      </c>
      <c r="M34" s="2">
        <f t="shared" si="12"/>
        <v>2920.0128031653367</v>
      </c>
      <c r="N34" s="7">
        <f t="shared" si="3"/>
        <v>-91.5419162340686</v>
      </c>
      <c r="O34" s="2">
        <f t="shared" si="13"/>
        <v>2336.01024253227</v>
      </c>
      <c r="P34" s="7">
        <f t="shared" si="14"/>
        <v>11329.917527199124</v>
      </c>
      <c r="Q34" s="2">
        <f t="shared" si="15"/>
        <v>2054.5077973376956</v>
      </c>
      <c r="R34" s="7">
        <f t="shared" si="16"/>
        <v>16835.31934860863</v>
      </c>
      <c r="S34" s="2">
        <f t="shared" si="17"/>
        <v>2735.44778899321</v>
      </c>
      <c r="T34" s="7">
        <f t="shared" si="4"/>
        <v>3518.0344215109412</v>
      </c>
      <c r="U34" s="2">
        <f>S34</f>
        <v>2735.44778899321</v>
      </c>
      <c r="V34" s="7">
        <f t="shared" si="18"/>
        <v>28440.330248971193</v>
      </c>
    </row>
    <row r="35" spans="1:22" ht="12.75">
      <c r="A35" s="3">
        <f t="shared" si="0"/>
        <v>2023</v>
      </c>
      <c r="B35" s="7">
        <f>B34+(B34*K10)</f>
        <v>1170.2544053799022</v>
      </c>
      <c r="C35" s="2">
        <f t="shared" si="5"/>
        <v>5684.058455407112</v>
      </c>
      <c r="D35" s="7">
        <f t="shared" si="6"/>
        <v>-58682.60008789176</v>
      </c>
      <c r="E35" s="2">
        <v>0</v>
      </c>
      <c r="F35" s="7">
        <f t="shared" si="1"/>
        <v>695.0224852776178</v>
      </c>
      <c r="G35" s="2">
        <f t="shared" si="7"/>
        <v>4962.273254720495</v>
      </c>
      <c r="H35" s="7">
        <f t="shared" si="8"/>
        <v>-43324.93272615903</v>
      </c>
      <c r="I35" s="2">
        <f t="shared" si="9"/>
        <v>3721.7009311225897</v>
      </c>
      <c r="J35" s="7">
        <f t="shared" si="2"/>
        <v>-16928.856627806625</v>
      </c>
      <c r="K35" s="2">
        <f t="shared" si="10"/>
        <v>3473.5992981399095</v>
      </c>
      <c r="L35" s="7">
        <f t="shared" si="11"/>
        <v>-11649.914433333679</v>
      </c>
      <c r="M35" s="2">
        <f t="shared" si="12"/>
        <v>3013.4532128666274</v>
      </c>
      <c r="N35" s="7">
        <f t="shared" si="3"/>
        <v>-1859.2308494805854</v>
      </c>
      <c r="O35" s="2">
        <f t="shared" si="13"/>
        <v>2410.7625702933024</v>
      </c>
      <c r="P35" s="7">
        <f t="shared" si="14"/>
        <v>10964.421397566259</v>
      </c>
      <c r="Q35" s="2">
        <f t="shared" si="15"/>
        <v>2120.2520468525017</v>
      </c>
      <c r="R35" s="7">
        <f t="shared" si="16"/>
        <v>17145.711869915234</v>
      </c>
      <c r="S35" s="2">
        <f t="shared" si="17"/>
        <v>2822.982118240993</v>
      </c>
      <c r="T35" s="7">
        <f t="shared" si="4"/>
        <v>2193.48692653221</v>
      </c>
      <c r="U35" s="2">
        <v>0</v>
      </c>
      <c r="V35" s="7">
        <f t="shared" si="18"/>
        <v>31683.325580155673</v>
      </c>
    </row>
    <row r="36" spans="1:22" ht="12.75">
      <c r="A36" s="3">
        <f t="shared" si="0"/>
        <v>2024</v>
      </c>
      <c r="B36" s="7">
        <f>B35+(B35*K10)</f>
        <v>1207.702546352059</v>
      </c>
      <c r="C36" s="2">
        <f t="shared" si="5"/>
        <v>5865.94832598014</v>
      </c>
      <c r="D36" s="7">
        <f t="shared" si="6"/>
        <v>-67364.08869542762</v>
      </c>
      <c r="E36" s="2">
        <f>C36</f>
        <v>5865.94832598014</v>
      </c>
      <c r="F36" s="7">
        <f t="shared" si="1"/>
        <v>-3830.032542136386</v>
      </c>
      <c r="G36" s="2">
        <f t="shared" si="7"/>
        <v>5121.065998871551</v>
      </c>
      <c r="H36" s="7">
        <f t="shared" si="8"/>
        <v>-50186.50229126501</v>
      </c>
      <c r="I36" s="2">
        <f t="shared" si="9"/>
        <v>3840.7953609185124</v>
      </c>
      <c r="J36" s="7">
        <f t="shared" si="2"/>
        <v>-20662.4302280749</v>
      </c>
      <c r="K36" s="2">
        <f t="shared" si="10"/>
        <v>3584.754475680387</v>
      </c>
      <c r="L36" s="7">
        <f t="shared" si="11"/>
        <v>-14757.921194750721</v>
      </c>
      <c r="M36" s="2">
        <f t="shared" si="12"/>
        <v>3109.8837156783593</v>
      </c>
      <c r="N36" s="7">
        <f t="shared" si="3"/>
        <v>-3807.0190000258826</v>
      </c>
      <c r="O36" s="2">
        <f t="shared" si="13"/>
        <v>2487.906972542688</v>
      </c>
      <c r="P36" s="7">
        <f t="shared" si="14"/>
        <v>10536.265647449913</v>
      </c>
      <c r="Q36" s="2">
        <f t="shared" si="15"/>
        <v>2188.1001123517817</v>
      </c>
      <c r="R36" s="7">
        <f t="shared" si="16"/>
        <v>17450.053313054224</v>
      </c>
      <c r="S36" s="2">
        <f t="shared" si="17"/>
        <v>2913.3175460247044</v>
      </c>
      <c r="T36" s="7">
        <f t="shared" si="4"/>
        <v>725.9551899614635</v>
      </c>
      <c r="U36" s="2">
        <f>S36</f>
        <v>2913.3175460247044</v>
      </c>
      <c r="V36" s="7">
        <f t="shared" si="18"/>
        <v>32280.082549338575</v>
      </c>
    </row>
    <row r="37" spans="1:22" ht="12.75">
      <c r="A37" s="3">
        <f t="shared" si="0"/>
        <v>2025</v>
      </c>
      <c r="B37" s="7">
        <f>B36+(B36*K10)</f>
        <v>1246.349027835325</v>
      </c>
      <c r="C37" s="2">
        <f t="shared" si="5"/>
        <v>6053.658672411504</v>
      </c>
      <c r="D37" s="7">
        <f t="shared" si="6"/>
        <v>-76799.64011673526</v>
      </c>
      <c r="E37" s="2">
        <v>0</v>
      </c>
      <c r="F37" s="7">
        <f t="shared" si="1"/>
        <v>-2764.5413603021357</v>
      </c>
      <c r="G37" s="2">
        <f t="shared" si="7"/>
        <v>5284.9401108354405</v>
      </c>
      <c r="H37" s="7">
        <f t="shared" si="8"/>
        <v>-57650.90410270521</v>
      </c>
      <c r="I37" s="2">
        <f t="shared" si="9"/>
        <v>3963.7008124679046</v>
      </c>
      <c r="J37" s="7">
        <f t="shared" si="2"/>
        <v>-24738.90769672425</v>
      </c>
      <c r="K37" s="2">
        <f t="shared" si="10"/>
        <v>3699.466618902159</v>
      </c>
      <c r="L37" s="7">
        <f t="shared" si="11"/>
        <v>-18156.84883750163</v>
      </c>
      <c r="M37" s="2">
        <f t="shared" si="12"/>
        <v>3209.399994580067</v>
      </c>
      <c r="N37" s="7">
        <f t="shared" si="3"/>
        <v>-5949.316864823964</v>
      </c>
      <c r="O37" s="2">
        <f t="shared" si="13"/>
        <v>2567.519995664054</v>
      </c>
      <c r="P37" s="7">
        <f t="shared" si="14"/>
        <v>10039.877706891151</v>
      </c>
      <c r="Q37" s="2">
        <f t="shared" si="15"/>
        <v>2258.1193159470386</v>
      </c>
      <c r="R37" s="7">
        <f t="shared" si="16"/>
        <v>17747.03118880478</v>
      </c>
      <c r="S37" s="2">
        <f t="shared" si="17"/>
        <v>3006.543707497495</v>
      </c>
      <c r="T37" s="7">
        <f t="shared" si="4"/>
        <v>-896.1781944549311</v>
      </c>
      <c r="U37" s="2">
        <v>0</v>
      </c>
      <c r="V37" s="7">
        <f t="shared" si="18"/>
        <v>35873.281787576074</v>
      </c>
    </row>
    <row r="38" spans="1:22" ht="12.75">
      <c r="A38" s="3">
        <f t="shared" si="0"/>
        <v>2026</v>
      </c>
      <c r="B38" s="7">
        <f>B37+(B37*K10)</f>
        <v>1286.2321967260552</v>
      </c>
      <c r="C38" s="2">
        <f t="shared" si="5"/>
        <v>6247.375749928672</v>
      </c>
      <c r="D38" s="7">
        <f t="shared" si="6"/>
        <v>-87046.72222433853</v>
      </c>
      <c r="E38" s="2">
        <f>C38</f>
        <v>6247.375749928672</v>
      </c>
      <c r="F38" s="7">
        <f t="shared" si="1"/>
        <v>-7829.166554955078</v>
      </c>
      <c r="G38" s="2">
        <f t="shared" si="7"/>
        <v>5454.058194382174</v>
      </c>
      <c r="H38" s="7">
        <f t="shared" si="8"/>
        <v>-65764.25713377987</v>
      </c>
      <c r="I38" s="2">
        <f t="shared" si="9"/>
        <v>4090.5392384668776</v>
      </c>
      <c r="J38" s="7">
        <f t="shared" si="2"/>
        <v>-29184.90202346495</v>
      </c>
      <c r="K38" s="2">
        <f t="shared" si="10"/>
        <v>3817.8495507070284</v>
      </c>
      <c r="L38" s="7">
        <f t="shared" si="11"/>
        <v>-21869.4093563369</v>
      </c>
      <c r="M38" s="2">
        <f t="shared" si="12"/>
        <v>3312.100794406629</v>
      </c>
      <c r="N38" s="7">
        <f t="shared" si="3"/>
        <v>-8301.601389271393</v>
      </c>
      <c r="O38" s="2">
        <f t="shared" si="13"/>
        <v>2649.680635525304</v>
      </c>
      <c r="P38" s="7">
        <f t="shared" si="14"/>
        <v>9469.256961345109</v>
      </c>
      <c r="Q38" s="2">
        <f t="shared" si="15"/>
        <v>2330.379134057344</v>
      </c>
      <c r="R38" s="7">
        <f t="shared" si="16"/>
        <v>18035.212688460648</v>
      </c>
      <c r="S38" s="2">
        <f t="shared" si="17"/>
        <v>3102.7531061374148</v>
      </c>
      <c r="T38" s="7">
        <f t="shared" si="4"/>
        <v>-2685.395323707312</v>
      </c>
      <c r="U38" s="2">
        <f>S38</f>
        <v>3102.7531061374148</v>
      </c>
      <c r="V38" s="7">
        <f t="shared" si="18"/>
        <v>36657.92685706587</v>
      </c>
    </row>
    <row r="39" spans="1:22" ht="12.75">
      <c r="A39" s="3">
        <f t="shared" si="0"/>
        <v>2027</v>
      </c>
      <c r="B39" s="7">
        <f>B38+(B38*K10)</f>
        <v>1327.391627021289</v>
      </c>
      <c r="C39" s="2">
        <f t="shared" si="5"/>
        <v>6447.291773926389</v>
      </c>
      <c r="D39" s="7">
        <f t="shared" si="6"/>
        <v>-98166.97551305585</v>
      </c>
      <c r="E39" s="2">
        <v>0</v>
      </c>
      <c r="F39" s="7">
        <f t="shared" si="1"/>
        <v>-6956.899172889155</v>
      </c>
      <c r="G39" s="2">
        <f t="shared" si="7"/>
        <v>5628.588056602404</v>
      </c>
      <c r="H39" s="7">
        <f t="shared" si="8"/>
        <v>-74576.0341488341</v>
      </c>
      <c r="I39" s="2">
        <f t="shared" si="9"/>
        <v>4221.436494097818</v>
      </c>
      <c r="J39" s="7">
        <f t="shared" si="2"/>
        <v>-34028.97261829254</v>
      </c>
      <c r="K39" s="2">
        <f t="shared" si="10"/>
        <v>3940.020736329653</v>
      </c>
      <c r="L39" s="7">
        <f t="shared" si="11"/>
        <v>-25919.979706697355</v>
      </c>
      <c r="M39" s="2">
        <f t="shared" si="12"/>
        <v>3418.0880198276413</v>
      </c>
      <c r="N39" s="7">
        <f t="shared" si="3"/>
        <v>-10880.492465435253</v>
      </c>
      <c r="O39" s="2">
        <f t="shared" si="13"/>
        <v>2734.4704158621134</v>
      </c>
      <c r="P39" s="7">
        <f t="shared" si="14"/>
        <v>8817.943573689932</v>
      </c>
      <c r="Q39" s="2">
        <f t="shared" si="15"/>
        <v>2404.9512663471787</v>
      </c>
      <c r="R39" s="7">
        <f t="shared" si="16"/>
        <v>18313.035351218496</v>
      </c>
      <c r="S39" s="2">
        <f t="shared" si="17"/>
        <v>3202.041205533812</v>
      </c>
      <c r="T39" s="7">
        <f t="shared" si="4"/>
        <v>-4655.105160987857</v>
      </c>
      <c r="U39" s="2">
        <v>0</v>
      </c>
      <c r="V39" s="7">
        <f t="shared" si="18"/>
        <v>40644.290777973256</v>
      </c>
    </row>
    <row r="40" spans="1:22" ht="12.75">
      <c r="A40" s="3">
        <f t="shared" si="0"/>
        <v>2028</v>
      </c>
      <c r="B40" s="7">
        <f>B39+(B39*K10)</f>
        <v>1369.8681590859703</v>
      </c>
      <c r="C40" s="2">
        <f t="shared" si="5"/>
        <v>6653.605110692034</v>
      </c>
      <c r="D40" s="7">
        <f t="shared" si="6"/>
        <v>-110226.50997943981</v>
      </c>
      <c r="E40" s="2">
        <f>C40</f>
        <v>6653.605110692034</v>
      </c>
      <c r="F40" s="7">
        <f t="shared" si="1"/>
        <v>-12631.728295461442</v>
      </c>
      <c r="G40" s="2">
        <f t="shared" si="7"/>
        <v>5808.7028744136815</v>
      </c>
      <c r="H40" s="7">
        <f t="shared" si="8"/>
        <v>-84139.30048344418</v>
      </c>
      <c r="I40" s="2">
        <f t="shared" si="9"/>
        <v>4356.522461908948</v>
      </c>
      <c r="J40" s="7">
        <f t="shared" si="2"/>
        <v>-39301.76423325998</v>
      </c>
      <c r="K40" s="2">
        <f t="shared" si="10"/>
        <v>4066.101399892202</v>
      </c>
      <c r="L40" s="7">
        <f t="shared" si="11"/>
        <v>-30334.720755836384</v>
      </c>
      <c r="M40" s="2">
        <f t="shared" si="12"/>
        <v>3527.4668364621257</v>
      </c>
      <c r="N40" s="7">
        <f t="shared" si="3"/>
        <v>-13703.834844255856</v>
      </c>
      <c r="O40" s="2">
        <f t="shared" si="13"/>
        <v>2821.9734691697013</v>
      </c>
      <c r="P40" s="7">
        <f t="shared" si="14"/>
        <v>8078.985084900516</v>
      </c>
      <c r="Q40" s="2">
        <f t="shared" si="15"/>
        <v>2481.9097068702886</v>
      </c>
      <c r="R40" s="7">
        <f t="shared" si="16"/>
        <v>18578.797049155488</v>
      </c>
      <c r="S40" s="2">
        <f t="shared" si="17"/>
        <v>3304.506524110894</v>
      </c>
      <c r="T40" s="7">
        <f t="shared" si="4"/>
        <v>-6819.710116145912</v>
      </c>
      <c r="U40" s="2">
        <f>S40</f>
        <v>3304.506524110894</v>
      </c>
      <c r="V40" s="7">
        <f t="shared" si="18"/>
        <v>41650.64353854248</v>
      </c>
    </row>
    <row r="41" spans="1:22" ht="12.75">
      <c r="A41" s="3">
        <f t="shared" si="0"/>
        <v>2029</v>
      </c>
      <c r="B41" s="7">
        <f>B40+(B40*K10)</f>
        <v>1413.7039401767213</v>
      </c>
      <c r="C41" s="2">
        <f t="shared" si="5"/>
        <v>6866.520474234179</v>
      </c>
      <c r="D41" s="7">
        <f t="shared" si="6"/>
        <v>-123296.22293624569</v>
      </c>
      <c r="E41" s="2">
        <v>0</v>
      </c>
      <c r="F41" s="7">
        <f t="shared" si="1"/>
        <v>-12003.28606015465</v>
      </c>
      <c r="G41" s="2">
        <f t="shared" si="7"/>
        <v>5994.581366394919</v>
      </c>
      <c r="H41" s="7">
        <f t="shared" si="8"/>
        <v>-94510.96966769111</v>
      </c>
      <c r="I41" s="2">
        <f t="shared" si="9"/>
        <v>4495.931180690034</v>
      </c>
      <c r="J41" s="7">
        <f t="shared" si="2"/>
        <v>-45036.155694289126</v>
      </c>
      <c r="K41" s="2">
        <f t="shared" si="10"/>
        <v>4196.216644688752</v>
      </c>
      <c r="L41" s="7">
        <f t="shared" si="11"/>
        <v>-35141.70463744459</v>
      </c>
      <c r="M41" s="2">
        <f t="shared" si="12"/>
        <v>3640.3457752289137</v>
      </c>
      <c r="N41" s="7">
        <f t="shared" si="3"/>
        <v>-16790.78584259359</v>
      </c>
      <c r="O41" s="2">
        <f t="shared" si="13"/>
        <v>2912.276620183132</v>
      </c>
      <c r="P41" s="7">
        <f t="shared" si="14"/>
        <v>7244.900636649513</v>
      </c>
      <c r="Q41" s="2">
        <f t="shared" si="15"/>
        <v>2561.3308174901376</v>
      </c>
      <c r="R41" s="7">
        <f t="shared" si="16"/>
        <v>18830.645241095328</v>
      </c>
      <c r="S41" s="2">
        <f t="shared" si="17"/>
        <v>3410.2507328824427</v>
      </c>
      <c r="T41" s="7">
        <f t="shared" si="4"/>
        <v>-9194.677341169478</v>
      </c>
      <c r="U41" s="2">
        <v>0</v>
      </c>
      <c r="V41" s="7">
        <f t="shared" si="18"/>
        <v>46078.85180222954</v>
      </c>
    </row>
    <row r="42" spans="1:22" ht="12.75">
      <c r="A42" s="3">
        <f t="shared" si="0"/>
        <v>2030</v>
      </c>
      <c r="B42" s="7">
        <f>B41+(B41*K10)</f>
        <v>1458.9424662623765</v>
      </c>
      <c r="C42" s="2">
        <f t="shared" si="5"/>
        <v>7086.2491294096735</v>
      </c>
      <c r="D42" s="7">
        <f t="shared" si="6"/>
        <v>-137452.1392322918</v>
      </c>
      <c r="E42" s="2">
        <f>C42</f>
        <v>7086.2491294096735</v>
      </c>
      <c r="F42" s="7">
        <f t="shared" si="1"/>
        <v>-18368.696774874406</v>
      </c>
      <c r="G42" s="2">
        <f t="shared" si="7"/>
        <v>6186.407970119557</v>
      </c>
      <c r="H42" s="7">
        <f t="shared" si="8"/>
        <v>-105752.07707564831</v>
      </c>
      <c r="I42" s="2">
        <f t="shared" si="9"/>
        <v>4639.800978472115</v>
      </c>
      <c r="J42" s="7">
        <f t="shared" si="2"/>
        <v>-51267.41913246074</v>
      </c>
      <c r="K42" s="2">
        <f t="shared" si="10"/>
        <v>4330.495577318792</v>
      </c>
      <c r="L42" s="7">
        <f t="shared" si="11"/>
        <v>-40371.05110048376</v>
      </c>
      <c r="M42" s="2">
        <f t="shared" si="12"/>
        <v>3756.8368400362388</v>
      </c>
      <c r="N42" s="7">
        <f t="shared" si="3"/>
        <v>-20161.909252710637</v>
      </c>
      <c r="O42" s="2">
        <f t="shared" si="13"/>
        <v>3005.469472028992</v>
      </c>
      <c r="P42" s="7">
        <f t="shared" si="14"/>
        <v>6307.64264808673</v>
      </c>
      <c r="Q42" s="2">
        <f t="shared" si="15"/>
        <v>2643.293403649822</v>
      </c>
      <c r="R42" s="7">
        <f t="shared" si="16"/>
        <v>19066.56544322292</v>
      </c>
      <c r="S42" s="2">
        <f t="shared" si="17"/>
        <v>3519.378756334681</v>
      </c>
      <c r="T42" s="7">
        <f t="shared" si="4"/>
        <v>-11796.61507248528</v>
      </c>
      <c r="U42" s="2">
        <f>S42</f>
        <v>3519.378756334681</v>
      </c>
      <c r="V42" s="7">
        <f t="shared" si="18"/>
        <v>47346.061110951676</v>
      </c>
    </row>
    <row r="43" spans="1:22" ht="12.75">
      <c r="A43" s="3">
        <f t="shared" si="0"/>
        <v>2031</v>
      </c>
      <c r="B43" s="7">
        <f>B42+(B42*K10)</f>
        <v>1505.6286251827726</v>
      </c>
      <c r="C43" s="2">
        <f t="shared" si="5"/>
        <v>7313.009101550783</v>
      </c>
      <c r="D43" s="7">
        <f t="shared" si="6"/>
        <v>-152775.77545115747</v>
      </c>
      <c r="E43" s="2">
        <v>0</v>
      </c>
      <c r="F43" s="7">
        <f t="shared" si="1"/>
        <v>-18043.48292017005</v>
      </c>
      <c r="G43" s="2">
        <f t="shared" si="7"/>
        <v>6384.373025163382</v>
      </c>
      <c r="H43" s="7">
        <f t="shared" si="8"/>
        <v>-117928.07286716152</v>
      </c>
      <c r="I43" s="2">
        <f t="shared" si="9"/>
        <v>4788.274609783223</v>
      </c>
      <c r="J43" s="7">
        <f t="shared" si="2"/>
        <v>-58033.39045257065</v>
      </c>
      <c r="K43" s="2">
        <f t="shared" si="10"/>
        <v>4469.071435792994</v>
      </c>
      <c r="L43" s="7">
        <f t="shared" si="11"/>
        <v>-46055.07348436506</v>
      </c>
      <c r="M43" s="2">
        <f t="shared" si="12"/>
        <v>3877.0556189173985</v>
      </c>
      <c r="N43" s="7">
        <f t="shared" si="3"/>
        <v>-23839.275890372213</v>
      </c>
      <c r="O43" s="2">
        <f t="shared" si="13"/>
        <v>3101.64449513392</v>
      </c>
      <c r="P43" s="7">
        <f t="shared" si="14"/>
        <v>5258.555767264448</v>
      </c>
      <c r="Q43" s="2">
        <f t="shared" si="15"/>
        <v>2727.878792566616</v>
      </c>
      <c r="R43" s="7">
        <f t="shared" si="16"/>
        <v>19284.368860627477</v>
      </c>
      <c r="S43" s="2">
        <f t="shared" si="17"/>
        <v>3631.9988765373905</v>
      </c>
      <c r="T43" s="7">
        <f t="shared" si="4"/>
        <v>-14643.354375151073</v>
      </c>
      <c r="U43" s="2">
        <v>0</v>
      </c>
      <c r="V43" s="7">
        <f t="shared" si="18"/>
        <v>52271.30801766386</v>
      </c>
    </row>
    <row r="44" spans="1:22" ht="12.75">
      <c r="A44" s="3">
        <f t="shared" si="0"/>
        <v>2032</v>
      </c>
      <c r="B44" s="7">
        <f>B43+(B43*K10)</f>
        <v>1553.8087411886213</v>
      </c>
      <c r="C44" s="2">
        <f t="shared" si="5"/>
        <v>7547.025392800409</v>
      </c>
      <c r="D44" s="7">
        <f t="shared" si="6"/>
        <v>-169354.5297724671</v>
      </c>
      <c r="E44" s="2">
        <f>C44</f>
        <v>7547.025392800409</v>
      </c>
      <c r="F44" s="7">
        <f t="shared" si="1"/>
        <v>-25190.976764310537</v>
      </c>
      <c r="G44" s="2">
        <f t="shared" si="7"/>
        <v>6588.67296196861</v>
      </c>
      <c r="H44" s="7">
        <f t="shared" si="8"/>
        <v>-131109.1355767596</v>
      </c>
      <c r="I44" s="2">
        <f t="shared" si="9"/>
        <v>4941.499397296287</v>
      </c>
      <c r="J44" s="7">
        <f t="shared" si="2"/>
        <v>-65374.65182847506</v>
      </c>
      <c r="K44" s="2">
        <f t="shared" si="10"/>
        <v>4612.081721738369</v>
      </c>
      <c r="L44" s="7">
        <f t="shared" si="11"/>
        <v>-52228.434996937154</v>
      </c>
      <c r="M44" s="2">
        <f t="shared" si="12"/>
        <v>4001.121398722755</v>
      </c>
      <c r="N44" s="7">
        <f t="shared" si="3"/>
        <v>-27846.5712483492</v>
      </c>
      <c r="O44" s="2">
        <f t="shared" si="13"/>
        <v>3200.8971189782055</v>
      </c>
      <c r="P44" s="7">
        <f t="shared" si="14"/>
        <v>4088.3329050665784</v>
      </c>
      <c r="Q44" s="2">
        <f t="shared" si="15"/>
        <v>2815.1709139287477</v>
      </c>
      <c r="R44" s="7">
        <f t="shared" si="16"/>
        <v>19481.67912001448</v>
      </c>
      <c r="S44" s="2">
        <f t="shared" si="17"/>
        <v>3748.222840586587</v>
      </c>
      <c r="T44" s="7">
        <f t="shared" si="4"/>
        <v>-17754.036668926412</v>
      </c>
      <c r="U44" s="2">
        <f>S44</f>
        <v>3748.222840586587</v>
      </c>
      <c r="V44" s="7">
        <f t="shared" si="18"/>
        <v>53844.65209138557</v>
      </c>
    </row>
    <row r="45" spans="1:22" ht="12.75">
      <c r="A45" s="3">
        <f t="shared" si="0"/>
        <v>2033</v>
      </c>
      <c r="B45" s="7">
        <f>B44+(B44*K10)</f>
        <v>1603.530620906657</v>
      </c>
      <c r="C45" s="2">
        <f t="shared" si="5"/>
        <v>7788.530205370022</v>
      </c>
      <c r="D45" s="7">
        <f t="shared" si="6"/>
        <v>-187282.0992975397</v>
      </c>
      <c r="E45" s="2">
        <v>0</v>
      </c>
      <c r="F45" s="7">
        <f t="shared" si="1"/>
        <v>-25238.56737344215</v>
      </c>
      <c r="G45" s="2">
        <f t="shared" si="7"/>
        <v>6799.510496751605</v>
      </c>
      <c r="H45" s="7">
        <f t="shared" si="8"/>
        <v>-145370.50779951428</v>
      </c>
      <c r="I45" s="2">
        <f t="shared" si="9"/>
        <v>5099.627378009768</v>
      </c>
      <c r="J45" s="7">
        <f t="shared" si="2"/>
        <v>-73334.72707010797</v>
      </c>
      <c r="K45" s="2">
        <f t="shared" si="10"/>
        <v>4759.668336833997</v>
      </c>
      <c r="L45" s="7">
        <f t="shared" si="11"/>
        <v>-58928.316019186634</v>
      </c>
      <c r="M45" s="2">
        <f t="shared" si="12"/>
        <v>4129.1572834818835</v>
      </c>
      <c r="N45" s="7">
        <f t="shared" si="3"/>
        <v>-32209.210754845404</v>
      </c>
      <c r="O45" s="2">
        <f t="shared" si="13"/>
        <v>3303.325826785508</v>
      </c>
      <c r="P45" s="7">
        <f t="shared" si="14"/>
        <v>2786.9681460058546</v>
      </c>
      <c r="Q45" s="2">
        <f t="shared" si="15"/>
        <v>2905.256383174468</v>
      </c>
      <c r="R45" s="7">
        <f t="shared" si="16"/>
        <v>19655.91803961115</v>
      </c>
      <c r="S45" s="2">
        <f t="shared" si="17"/>
        <v>3868.165971485358</v>
      </c>
      <c r="T45" s="7">
        <f t="shared" si="4"/>
        <v>-21149.2074428665</v>
      </c>
      <c r="U45" s="2">
        <v>0</v>
      </c>
      <c r="V45" s="7">
        <f t="shared" si="18"/>
        <v>59329.55550215268</v>
      </c>
    </row>
    <row r="46" spans="1:22" ht="12.75">
      <c r="A46" s="3">
        <f t="shared" si="0"/>
        <v>2034</v>
      </c>
      <c r="B46" s="7">
        <f>B45+(B45*K10)</f>
        <v>1654.8436007756702</v>
      </c>
      <c r="C46" s="2">
        <f t="shared" si="5"/>
        <v>8037.763171941862</v>
      </c>
      <c r="D46" s="7">
        <f t="shared" si="6"/>
        <v>-206658.9267674794</v>
      </c>
      <c r="E46" s="2">
        <f>C46</f>
        <v>8037.763171941862</v>
      </c>
      <c r="F46" s="7">
        <f t="shared" si="1"/>
        <v>-33272.347608694996</v>
      </c>
      <c r="G46" s="2">
        <f t="shared" si="7"/>
        <v>7017.094832647656</v>
      </c>
      <c r="H46" s="7">
        <f t="shared" si="8"/>
        <v>-160792.855525298</v>
      </c>
      <c r="I46" s="2">
        <f t="shared" si="9"/>
        <v>5262.81545410608</v>
      </c>
      <c r="J46" s="7">
        <f t="shared" si="2"/>
        <v>-81960.29076629164</v>
      </c>
      <c r="K46" s="2">
        <f t="shared" si="10"/>
        <v>4911.977723612686</v>
      </c>
      <c r="L46" s="7">
        <f t="shared" si="11"/>
        <v>-66194.59321131243</v>
      </c>
      <c r="M46" s="2">
        <f t="shared" si="12"/>
        <v>4261.2903165533035</v>
      </c>
      <c r="N46" s="7">
        <f t="shared" si="3"/>
        <v>-36954.46317140792</v>
      </c>
      <c r="O46" s="2">
        <f t="shared" si="13"/>
        <v>3409.0322532426444</v>
      </c>
      <c r="P46" s="7">
        <f t="shared" si="14"/>
        <v>1343.706315813587</v>
      </c>
      <c r="Q46" s="2">
        <f t="shared" si="15"/>
        <v>2998.2245874360506</v>
      </c>
      <c r="R46" s="7">
        <f t="shared" si="16"/>
        <v>19804.290367777852</v>
      </c>
      <c r="S46" s="2">
        <f t="shared" si="17"/>
        <v>3991.9472825728894</v>
      </c>
      <c r="T46" s="7">
        <f t="shared" si="4"/>
        <v>-24850.916593610076</v>
      </c>
      <c r="U46" s="2">
        <f>S46</f>
        <v>3991.9472825728894</v>
      </c>
      <c r="V46" s="7">
        <f t="shared" si="18"/>
        <v>61261.35975756045</v>
      </c>
    </row>
    <row r="47" spans="1:22" ht="12.75">
      <c r="A47" s="3">
        <f t="shared" si="0"/>
        <v>2035</v>
      </c>
      <c r="B47" s="7">
        <f>B46+(B46*K10)</f>
        <v>1707.7985960004917</v>
      </c>
      <c r="C47" s="2">
        <f t="shared" si="5"/>
        <v>8294.971593444003</v>
      </c>
      <c r="D47" s="7">
        <f t="shared" si="6"/>
        <v>-227592.67873692643</v>
      </c>
      <c r="E47" s="2">
        <v>0</v>
      </c>
      <c r="F47" s="7">
        <f t="shared" si="1"/>
        <v>-33774.067443583124</v>
      </c>
      <c r="G47" s="2">
        <f t="shared" si="7"/>
        <v>7241.641867292381</v>
      </c>
      <c r="H47" s="7">
        <f t="shared" si="8"/>
        <v>-177462.6527816407</v>
      </c>
      <c r="I47" s="2">
        <f t="shared" si="9"/>
        <v>5431.225548637475</v>
      </c>
      <c r="J47" s="7">
        <f t="shared" si="2"/>
        <v>-91301.39217084901</v>
      </c>
      <c r="K47" s="2">
        <f t="shared" si="10"/>
        <v>5069.161010768292</v>
      </c>
      <c r="L47" s="7">
        <f t="shared" si="11"/>
        <v>-74070.03124915207</v>
      </c>
      <c r="M47" s="2">
        <f t="shared" si="12"/>
        <v>4397.651606683009</v>
      </c>
      <c r="N47" s="7">
        <f t="shared" si="3"/>
        <v>-42111.582702368956</v>
      </c>
      <c r="O47" s="2">
        <f t="shared" si="13"/>
        <v>3518.121285346409</v>
      </c>
      <c r="P47" s="7">
        <f t="shared" si="14"/>
        <v>-253.01102970534475</v>
      </c>
      <c r="Q47" s="2">
        <f t="shared" si="15"/>
        <v>3094.1677742340044</v>
      </c>
      <c r="R47" s="7">
        <f t="shared" si="16"/>
        <v>19923.767417008825</v>
      </c>
      <c r="S47" s="2">
        <f t="shared" si="17"/>
        <v>4119.689595615222</v>
      </c>
      <c r="T47" s="7">
        <f t="shared" si="4"/>
        <v>-28882.82585305748</v>
      </c>
      <c r="U47" s="2">
        <v>0</v>
      </c>
      <c r="V47" s="7">
        <f t="shared" si="18"/>
        <v>67376.9994383102</v>
      </c>
    </row>
    <row r="48" spans="1:22" ht="12.75">
      <c r="A48" s="3">
        <f t="shared" si="0"/>
        <v>2036</v>
      </c>
      <c r="B48" s="7">
        <f>B47+(B47*K10)</f>
        <v>1762.4481510725075</v>
      </c>
      <c r="C48" s="2">
        <f t="shared" si="5"/>
        <v>8560.410684434211</v>
      </c>
      <c r="D48" s="7">
        <f t="shared" si="6"/>
        <v>-250198.7574112979</v>
      </c>
      <c r="E48" s="2">
        <f>C48</f>
        <v>8560.410684434211</v>
      </c>
      <c r="F48" s="7">
        <f t="shared" si="1"/>
        <v>-42812.84332742057</v>
      </c>
      <c r="G48" s="2">
        <f t="shared" si="7"/>
        <v>7473.374407045737</v>
      </c>
      <c r="H48" s="7">
        <f t="shared" si="8"/>
        <v>-195472.5933617537</v>
      </c>
      <c r="I48" s="2">
        <f t="shared" si="9"/>
        <v>5605.024766193875</v>
      </c>
      <c r="J48" s="7">
        <f t="shared" si="2"/>
        <v>-101411.69486735474</v>
      </c>
      <c r="K48" s="2">
        <f t="shared" si="10"/>
        <v>5231.374163112877</v>
      </c>
      <c r="L48" s="7">
        <f t="shared" si="11"/>
        <v>-82600.48807805803</v>
      </c>
      <c r="M48" s="2">
        <f t="shared" si="12"/>
        <v>4538.3764580968655</v>
      </c>
      <c r="N48" s="7">
        <f t="shared" si="3"/>
        <v>-47711.95042798406</v>
      </c>
      <c r="O48" s="2">
        <f t="shared" si="13"/>
        <v>3630.701166477494</v>
      </c>
      <c r="P48" s="7">
        <f t="shared" si="14"/>
        <v>-2015.60344661463</v>
      </c>
      <c r="Q48" s="2">
        <f t="shared" si="15"/>
        <v>3193.1811430094926</v>
      </c>
      <c r="R48" s="7">
        <f t="shared" si="16"/>
        <v>20011.069514837534</v>
      </c>
      <c r="S48" s="2">
        <f t="shared" si="17"/>
        <v>4251.519662674909</v>
      </c>
      <c r="T48" s="7">
        <f t="shared" si="4"/>
        <v>-33270.32380379883</v>
      </c>
      <c r="U48" s="2">
        <f>S48</f>
        <v>4251.519662674909</v>
      </c>
      <c r="V48" s="7">
        <f t="shared" si="18"/>
        <v>69727.6892579646</v>
      </c>
    </row>
    <row r="49" spans="1:22" ht="12.75">
      <c r="A49" s="3">
        <f t="shared" si="0"/>
        <v>2037</v>
      </c>
      <c r="B49" s="7">
        <f>B48+(B48*K10)</f>
        <v>1818.8464919068276</v>
      </c>
      <c r="C49" s="2">
        <f t="shared" si="5"/>
        <v>8834.343826336106</v>
      </c>
      <c r="D49" s="7">
        <f t="shared" si="6"/>
        <v>-274600.84851008456</v>
      </c>
      <c r="E49" s="2">
        <v>0</v>
      </c>
      <c r="F49" s="7">
        <f t="shared" si="1"/>
        <v>-43863.57661399971</v>
      </c>
      <c r="G49" s="2">
        <f t="shared" si="7"/>
        <v>7712.5223880712</v>
      </c>
      <c r="H49" s="7">
        <f t="shared" si="8"/>
        <v>-214922.03153880738</v>
      </c>
      <c r="I49" s="2">
        <f t="shared" si="9"/>
        <v>5784.385558712079</v>
      </c>
      <c r="J49" s="7">
        <f t="shared" si="2"/>
        <v>-112348.73332044136</v>
      </c>
      <c r="K49" s="2">
        <f t="shared" si="10"/>
        <v>5398.778136332489</v>
      </c>
      <c r="L49" s="7">
        <f t="shared" si="11"/>
        <v>-91835.13463351429</v>
      </c>
      <c r="M49" s="2">
        <f t="shared" si="12"/>
        <v>4683.6045047559655</v>
      </c>
      <c r="N49" s="7">
        <f t="shared" si="3"/>
        <v>-53789.22571635861</v>
      </c>
      <c r="O49" s="2">
        <f t="shared" si="13"/>
        <v>3746.883603804774</v>
      </c>
      <c r="P49" s="7">
        <f t="shared" si="14"/>
        <v>-3957.4135453421222</v>
      </c>
      <c r="Q49" s="2">
        <f t="shared" si="15"/>
        <v>3295.3629395857965</v>
      </c>
      <c r="R49" s="7">
        <f t="shared" si="16"/>
        <v>20062.64718763067</v>
      </c>
      <c r="S49" s="2">
        <f t="shared" si="17"/>
        <v>4387.568291880507</v>
      </c>
      <c r="T49" s="7">
        <f t="shared" si="4"/>
        <v>-38040.64901560494</v>
      </c>
      <c r="U49" s="2">
        <v>0</v>
      </c>
      <c r="V49" s="7">
        <f t="shared" si="18"/>
        <v>76554.79325236242</v>
      </c>
    </row>
    <row r="50" spans="1:22" ht="12.75">
      <c r="A50" s="3">
        <f t="shared" si="0"/>
        <v>2038</v>
      </c>
      <c r="B50" s="7">
        <f>B49+(B49*K10)</f>
        <v>1877.049579647846</v>
      </c>
      <c r="C50" s="2">
        <f t="shared" si="5"/>
        <v>9117.042828778862</v>
      </c>
      <c r="D50" s="7">
        <f t="shared" si="6"/>
        <v>-300931.5076843462</v>
      </c>
      <c r="E50" s="2">
        <f>C50</f>
        <v>9117.042828778862</v>
      </c>
      <c r="F50" s="7">
        <f t="shared" si="1"/>
        <v>-54042.626755535355</v>
      </c>
      <c r="G50" s="2">
        <f t="shared" si="7"/>
        <v>7959.323104489478</v>
      </c>
      <c r="H50" s="7">
        <f t="shared" si="8"/>
        <v>-235917.45380079022</v>
      </c>
      <c r="I50" s="2">
        <f t="shared" si="9"/>
        <v>5969.485896590865</v>
      </c>
      <c r="J50" s="7">
        <f t="shared" si="2"/>
        <v>-124174.18749923992</v>
      </c>
      <c r="K50" s="2">
        <f t="shared" si="10"/>
        <v>5571.539036695129</v>
      </c>
      <c r="L50" s="7">
        <f t="shared" si="11"/>
        <v>-101826.69004433222</v>
      </c>
      <c r="M50" s="2">
        <f t="shared" si="12"/>
        <v>4833.479848908157</v>
      </c>
      <c r="N50" s="7">
        <f t="shared" si="3"/>
        <v>-60379.50831518869</v>
      </c>
      <c r="O50" s="2">
        <f t="shared" si="13"/>
        <v>3866.7838791265267</v>
      </c>
      <c r="P50" s="7">
        <f t="shared" si="14"/>
        <v>-6092.773322419402</v>
      </c>
      <c r="Q50" s="2">
        <f t="shared" si="15"/>
        <v>3400.814553652542</v>
      </c>
      <c r="R50" s="7">
        <f t="shared" si="16"/>
        <v>20074.660987335476</v>
      </c>
      <c r="S50" s="2">
        <f t="shared" si="17"/>
        <v>4527.970477220683</v>
      </c>
      <c r="T50" s="7">
        <f t="shared" si="4"/>
        <v>-43223.02187369478</v>
      </c>
      <c r="U50" s="2">
        <f>S50</f>
        <v>4527.970477220683</v>
      </c>
      <c r="V50" s="7">
        <f t="shared" si="18"/>
        <v>79394.1013530303</v>
      </c>
    </row>
    <row r="51" spans="1:22" ht="12.75">
      <c r="A51" s="3">
        <f t="shared" si="0"/>
        <v>2039</v>
      </c>
      <c r="B51" s="7">
        <f>B50+(B50*K10)</f>
        <v>1937.115166196577</v>
      </c>
      <c r="C51" s="2">
        <f t="shared" si="5"/>
        <v>9408.788199299785</v>
      </c>
      <c r="D51" s="7">
        <f t="shared" si="6"/>
        <v>-329332.7881937198</v>
      </c>
      <c r="E51" s="2">
        <v>0</v>
      </c>
      <c r="F51" s="7">
        <f t="shared" si="1"/>
        <v>-55752.8974005925</v>
      </c>
      <c r="G51" s="2">
        <f t="shared" si="7"/>
        <v>8214.021443833142</v>
      </c>
      <c r="H51" s="7">
        <f t="shared" si="8"/>
        <v>-258572.98378284834</v>
      </c>
      <c r="I51" s="2">
        <f t="shared" si="9"/>
        <v>6160.509445281773</v>
      </c>
      <c r="J51" s="7">
        <f t="shared" si="2"/>
        <v>-136954.17684163817</v>
      </c>
      <c r="K51" s="2">
        <f t="shared" si="10"/>
        <v>5749.828285869373</v>
      </c>
      <c r="L51" s="7">
        <f t="shared" si="11"/>
        <v>-112631.67340547453</v>
      </c>
      <c r="M51" s="2">
        <f t="shared" si="12"/>
        <v>4988.151204073218</v>
      </c>
      <c r="N51" s="7">
        <f t="shared" si="3"/>
        <v>-67521.51187349478</v>
      </c>
      <c r="O51" s="2">
        <f t="shared" si="13"/>
        <v>3990.5209632585756</v>
      </c>
      <c r="P51" s="7">
        <f t="shared" si="14"/>
        <v>-8437.075190417</v>
      </c>
      <c r="Q51" s="2">
        <f t="shared" si="15"/>
        <v>3509.6406193694233</v>
      </c>
      <c r="R51" s="7">
        <f t="shared" si="16"/>
        <v>20042.959864909873</v>
      </c>
      <c r="S51" s="2">
        <f t="shared" si="17"/>
        <v>4672.865532491745</v>
      </c>
      <c r="T51" s="7">
        <f t="shared" si="4"/>
        <v>-48848.78570951482</v>
      </c>
      <c r="U51" s="2">
        <v>0</v>
      </c>
      <c r="V51" s="7">
        <f t="shared" si="18"/>
        <v>87024.40167557276</v>
      </c>
    </row>
    <row r="52" spans="1:22" ht="12.75">
      <c r="A52" s="3">
        <f t="shared" si="0"/>
        <v>2040</v>
      </c>
      <c r="B52" s="7">
        <f>B51+(B51*K10)</f>
        <v>1999.1028515148676</v>
      </c>
      <c r="C52" s="2">
        <f t="shared" si="5"/>
        <v>9709.869421677378</v>
      </c>
      <c r="D52" s="7">
        <f t="shared" si="6"/>
        <v>-359956.91273783665</v>
      </c>
      <c r="E52" s="2">
        <f>C52</f>
        <v>9709.869421677378</v>
      </c>
      <c r="F52" s="7">
        <f t="shared" si="1"/>
        <v>-67226.42958919045</v>
      </c>
      <c r="G52" s="2">
        <f t="shared" si="7"/>
        <v>8476.870130035803</v>
      </c>
      <c r="H52" s="7">
        <f t="shared" si="8"/>
        <v>-283010.9227265626</v>
      </c>
      <c r="I52" s="2">
        <f t="shared" si="9"/>
        <v>6357.64574753079</v>
      </c>
      <c r="J52" s="7">
        <f t="shared" si="2"/>
        <v>-150759.57491696274</v>
      </c>
      <c r="K52" s="2">
        <f t="shared" si="10"/>
        <v>5933.822791017193</v>
      </c>
      <c r="L52" s="7">
        <f t="shared" si="11"/>
        <v>-124310.67328375405</v>
      </c>
      <c r="M52" s="2">
        <f t="shared" si="12"/>
        <v>5147.77204260356</v>
      </c>
      <c r="N52" s="7">
        <f t="shared" si="3"/>
        <v>-75256.74969612207</v>
      </c>
      <c r="O52" s="2">
        <f t="shared" si="13"/>
        <v>4118.21763408285</v>
      </c>
      <c r="P52" s="7">
        <f t="shared" si="14"/>
        <v>-11006.848036708132</v>
      </c>
      <c r="Q52" s="2">
        <f t="shared" si="15"/>
        <v>3621.949119189245</v>
      </c>
      <c r="R52" s="7">
        <f t="shared" si="16"/>
        <v>19963.05798738523</v>
      </c>
      <c r="S52" s="2">
        <f t="shared" si="17"/>
        <v>4822.397229531482</v>
      </c>
      <c r="T52" s="7">
        <f t="shared" si="4"/>
        <v>-54951.557887591436</v>
      </c>
      <c r="U52" s="2">
        <f>S52</f>
        <v>4822.397229531482</v>
      </c>
      <c r="V52" s="7">
        <f t="shared" si="18"/>
        <v>90432.7526144523</v>
      </c>
    </row>
    <row r="53" spans="1:22" ht="12.75">
      <c r="A53" s="3">
        <f t="shared" si="0"/>
        <v>2041</v>
      </c>
      <c r="B53" s="7">
        <f>B52+(B52*K10)</f>
        <v>2063.0741427633434</v>
      </c>
      <c r="C53" s="2">
        <f t="shared" si="5"/>
        <v>10020.585243171054</v>
      </c>
      <c r="D53" s="7">
        <f t="shared" si="6"/>
        <v>-392966.99253989954</v>
      </c>
      <c r="E53" s="2">
        <v>0</v>
      </c>
      <c r="F53" s="7">
        <f t="shared" si="1"/>
        <v>-69724.79032767701</v>
      </c>
      <c r="G53" s="2">
        <f t="shared" si="7"/>
        <v>8748.129974196949</v>
      </c>
      <c r="H53" s="7">
        <f t="shared" si="8"/>
        <v>-309362.3279588622</v>
      </c>
      <c r="I53" s="2">
        <f t="shared" si="9"/>
        <v>6561.090411451775</v>
      </c>
      <c r="J53" s="7">
        <f t="shared" si="2"/>
        <v>-165666.34623984512</v>
      </c>
      <c r="K53" s="2">
        <f t="shared" si="10"/>
        <v>6123.705120329743</v>
      </c>
      <c r="L53" s="7">
        <f t="shared" si="11"/>
        <v>-136928.6362011898</v>
      </c>
      <c r="M53" s="2">
        <f t="shared" si="12"/>
        <v>5312.500747966874</v>
      </c>
      <c r="N53" s="7">
        <f t="shared" si="3"/>
        <v>-83629.73359006071</v>
      </c>
      <c r="O53" s="2">
        <f t="shared" si="13"/>
        <v>4250.000598373501</v>
      </c>
      <c r="P53" s="7">
        <f t="shared" si="14"/>
        <v>-13819.838664894425</v>
      </c>
      <c r="Q53" s="2">
        <f t="shared" si="15"/>
        <v>3737.8514910033005</v>
      </c>
      <c r="R53" s="7">
        <f t="shared" si="16"/>
        <v>19830.109888255673</v>
      </c>
      <c r="S53" s="2">
        <f t="shared" si="17"/>
        <v>4976.713940876489</v>
      </c>
      <c r="T53" s="7">
        <f t="shared" si="4"/>
        <v>-61567.39154784255</v>
      </c>
      <c r="U53" s="2">
        <v>0</v>
      </c>
      <c r="V53" s="7">
        <f t="shared" si="18"/>
        <v>98970.53463022075</v>
      </c>
    </row>
    <row r="54" spans="1:22" ht="12.75">
      <c r="A54" s="3">
        <f t="shared" si="0"/>
        <v>2042</v>
      </c>
      <c r="B54" s="7">
        <f>B53+(B53*K10)</f>
        <v>2129.0925153317703</v>
      </c>
      <c r="C54" s="2">
        <f t="shared" si="5"/>
        <v>10341.243970952528</v>
      </c>
      <c r="D54" s="7">
        <f t="shared" si="6"/>
        <v>-428537.7969972401</v>
      </c>
      <c r="E54" s="2">
        <f>C54</f>
        <v>10341.243970952528</v>
      </c>
      <c r="F54" s="7">
        <f t="shared" si="1"/>
        <v>-82668.64063016194</v>
      </c>
      <c r="G54" s="2">
        <f t="shared" si="7"/>
        <v>9028.070133371251</v>
      </c>
      <c r="H54" s="7">
        <f t="shared" si="8"/>
        <v>-337767.63205794885</v>
      </c>
      <c r="I54" s="2">
        <f t="shared" si="9"/>
        <v>6771.045304618232</v>
      </c>
      <c r="J54" s="7">
        <f t="shared" si="2"/>
        <v>-181755.9067898475</v>
      </c>
      <c r="K54" s="2">
        <f t="shared" si="10"/>
        <v>6319.663684180295</v>
      </c>
      <c r="L54" s="7">
        <f t="shared" si="11"/>
        <v>-150555.1754280484</v>
      </c>
      <c r="M54" s="2">
        <f t="shared" si="12"/>
        <v>5482.500771901814</v>
      </c>
      <c r="N54" s="7">
        <f t="shared" si="3"/>
        <v>-92688.1867218618</v>
      </c>
      <c r="O54" s="2">
        <f t="shared" si="13"/>
        <v>4386.000617521453</v>
      </c>
      <c r="P54" s="7">
        <f t="shared" si="14"/>
        <v>-16895.098997553498</v>
      </c>
      <c r="Q54" s="2">
        <f t="shared" si="15"/>
        <v>3857.462738715406</v>
      </c>
      <c r="R54" s="7">
        <f t="shared" si="16"/>
        <v>19638.883833123156</v>
      </c>
      <c r="S54" s="2">
        <f t="shared" si="17"/>
        <v>5135.968786984537</v>
      </c>
      <c r="T54" s="7">
        <f t="shared" si="4"/>
        <v>-68734.94875177107</v>
      </c>
      <c r="U54" s="2">
        <f>S54</f>
        <v>5135.968786984537</v>
      </c>
      <c r="V54" s="7">
        <f t="shared" si="18"/>
        <v>103040.63225875665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MouseSavers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Waring</dc:creator>
  <cp:keywords/>
  <dc:description/>
  <cp:lastModifiedBy>Mary Waring</cp:lastModifiedBy>
  <dcterms:created xsi:type="dcterms:W3CDTF">2005-08-07T17:58:20Z</dcterms:created>
  <dcterms:modified xsi:type="dcterms:W3CDTF">2008-06-03T21:47:14Z</dcterms:modified>
  <cp:category/>
  <cp:version/>
  <cp:contentType/>
  <cp:contentStatus/>
</cp:coreProperties>
</file>